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-Gæðakerfi\17-02-1606- Suðurtangi Gatnagerð\Útboðsgögn\2022\"/>
    </mc:Choice>
  </mc:AlternateContent>
  <xr:revisionPtr revIDLastSave="0" documentId="13_ncr:1_{11BB264F-0DFA-4371-B96E-695424384E6F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Magnskrá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87" i="2"/>
  <c r="F86" i="2"/>
  <c r="F85" i="2"/>
  <c r="F80" i="2"/>
  <c r="F69" i="2"/>
  <c r="F37" i="2"/>
  <c r="D13" i="2"/>
  <c r="D12" i="2"/>
  <c r="D42" i="2"/>
  <c r="D43" i="2"/>
  <c r="F43" i="2" s="1"/>
  <c r="D22" i="2"/>
  <c r="D47" i="2"/>
  <c r="D58" i="2"/>
  <c r="D56" i="2"/>
  <c r="D45" i="2"/>
  <c r="F67" i="2"/>
  <c r="F68" i="2"/>
  <c r="F53" i="2" l="1"/>
  <c r="F22" i="2"/>
  <c r="F30" i="2" l="1"/>
  <c r="F17" i="2"/>
  <c r="F15" i="2"/>
  <c r="F28" i="2"/>
  <c r="F47" i="2"/>
  <c r="F51" i="2"/>
  <c r="D62" i="2"/>
  <c r="F62" i="2" s="1"/>
  <c r="F61" i="2"/>
  <c r="F56" i="2"/>
  <c r="F25" i="2"/>
  <c r="F66" i="2"/>
  <c r="F65" i="2"/>
  <c r="F63" i="2"/>
  <c r="F58" i="2"/>
  <c r="F52" i="2"/>
  <c r="F49" i="2"/>
  <c r="F45" i="2"/>
  <c r="F74" i="2"/>
  <c r="F75" i="2"/>
  <c r="F76" i="2"/>
  <c r="F77" i="2"/>
  <c r="F78" i="2"/>
  <c r="F79" i="2"/>
  <c r="F33" i="2"/>
  <c r="F21" i="2"/>
  <c r="F6" i="2"/>
  <c r="C7" i="2"/>
  <c r="F7" i="2"/>
  <c r="F13" i="2"/>
  <c r="F19" i="2"/>
  <c r="F27" i="2"/>
  <c r="F31" i="2"/>
  <c r="F34" i="2"/>
  <c r="F35" i="2"/>
  <c r="F36" i="2"/>
  <c r="F8" i="2" l="1"/>
  <c r="F88" i="2"/>
  <c r="F42" i="2"/>
  <c r="F90" i="2" l="1"/>
</calcChain>
</file>

<file path=xl/sharedStrings.xml><?xml version="1.0" encoding="utf-8"?>
<sst xmlns="http://schemas.openxmlformats.org/spreadsheetml/2006/main" count="152" uniqueCount="81">
  <si>
    <t>Nr</t>
  </si>
  <si>
    <t>Texti/verkliður</t>
  </si>
  <si>
    <t>Eining</t>
  </si>
  <si>
    <t>Magn</t>
  </si>
  <si>
    <t>Verð/ein</t>
  </si>
  <si>
    <t>Samtals</t>
  </si>
  <si>
    <t>kr</t>
  </si>
  <si>
    <t>heild</t>
  </si>
  <si>
    <t>Útsetning og framkvæmdamælingar</t>
  </si>
  <si>
    <t>m3</t>
  </si>
  <si>
    <t>Dýpi =0,5-1,0 m</t>
  </si>
  <si>
    <t>m</t>
  </si>
  <si>
    <t>Pípulögn</t>
  </si>
  <si>
    <t>Brunnar í götu 100 mm st</t>
  </si>
  <si>
    <t>stk</t>
  </si>
  <si>
    <t>Niðurföll</t>
  </si>
  <si>
    <t>Fylling í skurði</t>
  </si>
  <si>
    <t>Fylling í götu neðra burðarlag</t>
  </si>
  <si>
    <t>Verklýsing</t>
  </si>
  <si>
    <t>Aðstaða</t>
  </si>
  <si>
    <t>3,4,1</t>
  </si>
  <si>
    <t>3,4,2</t>
  </si>
  <si>
    <t>Lagnir</t>
  </si>
  <si>
    <t>3,5,1</t>
  </si>
  <si>
    <t>3,5,3</t>
  </si>
  <si>
    <t>3,5,4</t>
  </si>
  <si>
    <t>3,7,1</t>
  </si>
  <si>
    <t>3,7,2</t>
  </si>
  <si>
    <t>Sérfræðivinna</t>
  </si>
  <si>
    <t>3,2-3,3 Aðstaða og mælingar samtals</t>
  </si>
  <si>
    <t>Jarðvinna</t>
  </si>
  <si>
    <t>Gröftur fyrir frárennslislögnum</t>
  </si>
  <si>
    <t>3,5,5</t>
  </si>
  <si>
    <t>Vatnslagnir</t>
  </si>
  <si>
    <t>Aukaverk/tímavinna/séfræðivinna</t>
  </si>
  <si>
    <t>Reikningsvinna</t>
  </si>
  <si>
    <t>Iðnaðarmaður</t>
  </si>
  <si>
    <t>klst</t>
  </si>
  <si>
    <t>Verkamaður</t>
  </si>
  <si>
    <t>Vélamaður</t>
  </si>
  <si>
    <t>Verkstjóri</t>
  </si>
  <si>
    <t>Mælingamaður</t>
  </si>
  <si>
    <t>1 hluti Suðurtangi</t>
  </si>
  <si>
    <t>Dýpi =2,51-3,0 m</t>
  </si>
  <si>
    <t>Pípur 300 mm</t>
  </si>
  <si>
    <t>Heimæðar 50 mm</t>
  </si>
  <si>
    <t>1 hluti Suðurtangi samtals</t>
  </si>
  <si>
    <t>2 hluti Hrafnatangi</t>
  </si>
  <si>
    <t>3 hluti Hrafnatangi samtals</t>
  </si>
  <si>
    <t>Dýpi =3,01-3,5 m</t>
  </si>
  <si>
    <t>H=3,01-3,5 m</t>
  </si>
  <si>
    <t>H=3,51-4,0 m</t>
  </si>
  <si>
    <t>Heimæðar 150 mm</t>
  </si>
  <si>
    <t>Pípur 500 mm</t>
  </si>
  <si>
    <t>Frágangur á rennilokum m. Spindli D=50 mm</t>
  </si>
  <si>
    <t>Frágangur á rennilokum m. Spindli D110 mm</t>
  </si>
  <si>
    <t>Dýpi =3,51-4,0 m</t>
  </si>
  <si>
    <t>MAGNSKRÁ</t>
  </si>
  <si>
    <t>Gröftur fyrir heimæðum/niðurfallslögnum</t>
  </si>
  <si>
    <t>Heimæðar/niðurfallslögn</t>
  </si>
  <si>
    <t>Niðurfallslagnir 150  mm</t>
  </si>
  <si>
    <t>Niðurfallslagnir 150 mm</t>
  </si>
  <si>
    <t xml:space="preserve"> </t>
  </si>
  <si>
    <t>3,7 Aukaverk/tímavinna/sérfræðivinna samtals</t>
  </si>
  <si>
    <t xml:space="preserve">Fylling í heimæðaskurði </t>
  </si>
  <si>
    <t>Fylling í heimæðaskurði</t>
  </si>
  <si>
    <t>Gröftur og fylling fyrir vatnslögnum</t>
  </si>
  <si>
    <t>Samtals m vsk</t>
  </si>
  <si>
    <t>Fylling undri gangstéttar</t>
  </si>
  <si>
    <t>Pípulögn 180 mm</t>
  </si>
  <si>
    <t>Frágangur á rennilokum m. Spindli D=180 mm</t>
  </si>
  <si>
    <t>Uppsetning og tenging á bruanhana</t>
  </si>
  <si>
    <t>Brunnar í götu 1000 mm st</t>
  </si>
  <si>
    <t>Lengd 69 m</t>
  </si>
  <si>
    <t>Lengd  75,0m</t>
  </si>
  <si>
    <t>Fylling í götustæði</t>
  </si>
  <si>
    <t>2 hluti Hrafnatangi samtals</t>
  </si>
  <si>
    <t>3.7 Aukaverk/tímavinna/sérfræðivinna samtals</t>
  </si>
  <si>
    <t>3.2-3.3 Aðstaða og mælingar samtals</t>
  </si>
  <si>
    <t>17,8,2022</t>
  </si>
  <si>
    <t>SUÐURTANGI GATNAGERÐ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</si>
</sst>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/>
    <xf numFmtId="3" fontId="2" fillId="0" borderId="0" xfId="0" applyNumberFormat="1" applyFont="1" applyAlignment="1">
      <alignment horizontal="right"/>
    </xf>
    <xf numFmtId="2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1" fillId="0" borderId="1" xfId="0" applyNumberFormat="1" applyFont="1" applyBorder="1"/>
    <xf numFmtId="0" fontId="2" fillId="0" borderId="0" xfId="0" applyFont="1" applyAlignment="1">
      <alignment horizontal="right"/>
    </xf>
    <xf numFmtId="3" fontId="1" fillId="0" borderId="0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0"/>
  <sheetViews>
    <sheetView tabSelected="1" topLeftCell="A67" zoomScale="120" zoomScaleNormal="120" workbookViewId="0">
      <selection activeCell="F90" sqref="F90"/>
    </sheetView>
  </sheetViews>
  <sheetFormatPr defaultRowHeight="12.75" x14ac:dyDescent="0.2"/>
  <cols>
    <col min="1" max="1" width="8.140625" style="4" bestFit="1" customWidth="1"/>
    <col min="2" max="2" width="42" style="4" customWidth="1"/>
    <col min="3" max="3" width="10.5703125" style="4" customWidth="1"/>
    <col min="4" max="4" width="6.85546875" style="4" bestFit="1" customWidth="1"/>
    <col min="5" max="5" width="11.85546875" style="4" customWidth="1"/>
    <col min="6" max="6" width="14.5703125" style="4" customWidth="1"/>
  </cols>
  <sheetData>
    <row r="1" spans="1:31" x14ac:dyDescent="0.2">
      <c r="B1" s="8" t="s">
        <v>80</v>
      </c>
      <c r="C1" s="7"/>
      <c r="E1" s="9"/>
      <c r="F1" s="10"/>
    </row>
    <row r="2" spans="1:31" x14ac:dyDescent="0.2">
      <c r="B2" s="4" t="s">
        <v>57</v>
      </c>
      <c r="C2" s="7" t="s">
        <v>79</v>
      </c>
      <c r="E2" s="11"/>
      <c r="F2" s="10"/>
      <c r="J2" s="1"/>
      <c r="K2" s="2"/>
      <c r="M2" s="3"/>
      <c r="Q2" s="1"/>
      <c r="R2" s="2"/>
      <c r="T2" s="3"/>
      <c r="X2" s="1"/>
      <c r="Y2" s="2"/>
      <c r="AA2" s="3"/>
      <c r="AE2" s="1"/>
    </row>
    <row r="3" spans="1:31" x14ac:dyDescent="0.2">
      <c r="A3" s="2" t="s">
        <v>0</v>
      </c>
      <c r="B3" s="7" t="s">
        <v>1</v>
      </c>
      <c r="C3" s="4" t="s">
        <v>2</v>
      </c>
      <c r="D3" s="4" t="s">
        <v>3</v>
      </c>
      <c r="E3" s="4" t="s">
        <v>4</v>
      </c>
      <c r="F3" s="11" t="s">
        <v>5</v>
      </c>
    </row>
    <row r="4" spans="1:31" x14ac:dyDescent="0.2">
      <c r="A4" s="2"/>
      <c r="B4" s="7"/>
      <c r="F4" s="11"/>
    </row>
    <row r="5" spans="1:31" x14ac:dyDescent="0.2">
      <c r="A5" s="2">
        <v>3</v>
      </c>
      <c r="B5" s="5" t="s">
        <v>18</v>
      </c>
      <c r="E5" s="12" t="s">
        <v>6</v>
      </c>
      <c r="F5" s="12" t="s">
        <v>6</v>
      </c>
    </row>
    <row r="6" spans="1:31" x14ac:dyDescent="0.2">
      <c r="A6" s="2">
        <v>3.2</v>
      </c>
      <c r="B6" s="7" t="s">
        <v>19</v>
      </c>
      <c r="C6" s="4" t="s">
        <v>7</v>
      </c>
      <c r="D6" s="4">
        <v>1</v>
      </c>
      <c r="E6" s="11"/>
      <c r="F6" s="11">
        <f>E6*D6</f>
        <v>0</v>
      </c>
    </row>
    <row r="7" spans="1:31" x14ac:dyDescent="0.2">
      <c r="A7" s="2">
        <v>3.3</v>
      </c>
      <c r="B7" s="7" t="s">
        <v>8</v>
      </c>
      <c r="C7" s="4" t="str">
        <f>C6</f>
        <v>heild</v>
      </c>
      <c r="D7" s="4">
        <v>1</v>
      </c>
      <c r="E7" s="11"/>
      <c r="F7" s="11">
        <f>E7*D7</f>
        <v>0</v>
      </c>
    </row>
    <row r="8" spans="1:31" ht="13.5" thickBot="1" x14ac:dyDescent="0.25">
      <c r="A8" s="2"/>
      <c r="B8" s="5" t="s">
        <v>29</v>
      </c>
      <c r="E8" s="11"/>
      <c r="F8" s="13">
        <f>SUM(F6:F7)</f>
        <v>0</v>
      </c>
    </row>
    <row r="9" spans="1:31" ht="13.5" thickTop="1" x14ac:dyDescent="0.2">
      <c r="A9" s="2"/>
      <c r="B9" s="5"/>
      <c r="E9" s="11"/>
      <c r="F9" s="15"/>
    </row>
    <row r="10" spans="1:31" x14ac:dyDescent="0.2">
      <c r="A10" s="2"/>
      <c r="B10" s="5" t="s">
        <v>42</v>
      </c>
      <c r="C10" s="5" t="s">
        <v>73</v>
      </c>
      <c r="E10" s="11"/>
      <c r="F10" s="11"/>
    </row>
    <row r="11" spans="1:31" x14ac:dyDescent="0.2">
      <c r="A11" s="2">
        <v>3.4</v>
      </c>
      <c r="B11" s="5" t="s">
        <v>30</v>
      </c>
      <c r="C11" s="5"/>
      <c r="E11" s="11"/>
      <c r="F11" s="11"/>
    </row>
    <row r="12" spans="1:31" x14ac:dyDescent="0.2">
      <c r="A12" s="2" t="s">
        <v>20</v>
      </c>
      <c r="B12" s="7" t="s">
        <v>75</v>
      </c>
      <c r="C12" s="4" t="s">
        <v>9</v>
      </c>
      <c r="D12" s="4">
        <f>69*12.2*(2.2-0.6)</f>
        <v>1346.88</v>
      </c>
      <c r="E12" s="11"/>
      <c r="F12" s="11">
        <f>E12*D12</f>
        <v>0</v>
      </c>
    </row>
    <row r="13" spans="1:31" x14ac:dyDescent="0.2">
      <c r="A13" s="2"/>
      <c r="B13" s="7" t="s">
        <v>68</v>
      </c>
      <c r="C13" s="4" t="s">
        <v>9</v>
      </c>
      <c r="D13" s="4">
        <f>69*3.2*(2.2-0.6)</f>
        <v>353.28000000000003</v>
      </c>
      <c r="E13" s="11"/>
      <c r="F13" s="11">
        <f>E13*D13</f>
        <v>0</v>
      </c>
    </row>
    <row r="14" spans="1:31" x14ac:dyDescent="0.2">
      <c r="A14" s="2" t="s">
        <v>21</v>
      </c>
      <c r="B14" s="7" t="s">
        <v>31</v>
      </c>
      <c r="E14" s="11"/>
      <c r="F14" s="11"/>
    </row>
    <row r="15" spans="1:31" x14ac:dyDescent="0.2">
      <c r="A15" s="2"/>
      <c r="B15" s="7" t="s">
        <v>49</v>
      </c>
      <c r="C15" s="4" t="s">
        <v>11</v>
      </c>
      <c r="D15" s="4">
        <v>90</v>
      </c>
      <c r="E15" s="11"/>
      <c r="F15" s="11">
        <f>E15*D15</f>
        <v>0</v>
      </c>
    </row>
    <row r="16" spans="1:31" x14ac:dyDescent="0.2">
      <c r="A16" s="2" t="s">
        <v>21</v>
      </c>
      <c r="B16" s="7" t="s">
        <v>58</v>
      </c>
      <c r="E16" s="11"/>
      <c r="F16" s="11"/>
    </row>
    <row r="17" spans="1:26" x14ac:dyDescent="0.2">
      <c r="A17" s="2"/>
      <c r="B17" s="7" t="s">
        <v>43</v>
      </c>
      <c r="C17" s="4" t="s">
        <v>11</v>
      </c>
      <c r="D17" s="4">
        <v>22</v>
      </c>
      <c r="E17" s="11"/>
      <c r="F17" s="11">
        <f t="shared" ref="F17" si="0">E17*D17</f>
        <v>0</v>
      </c>
    </row>
    <row r="18" spans="1:26" x14ac:dyDescent="0.2">
      <c r="A18" s="2" t="s">
        <v>21</v>
      </c>
      <c r="B18" s="7" t="s">
        <v>66</v>
      </c>
      <c r="E18" s="11"/>
      <c r="F18" s="11"/>
    </row>
    <row r="19" spans="1:26" x14ac:dyDescent="0.2">
      <c r="A19" s="2"/>
      <c r="B19" s="7" t="s">
        <v>10</v>
      </c>
      <c r="C19" s="4" t="s">
        <v>11</v>
      </c>
      <c r="D19" s="4">
        <v>90</v>
      </c>
      <c r="E19" s="11"/>
      <c r="F19" s="11">
        <f>E19*D19</f>
        <v>0</v>
      </c>
    </row>
    <row r="20" spans="1:26" x14ac:dyDescent="0.2">
      <c r="A20" s="2" t="s">
        <v>21</v>
      </c>
      <c r="B20" s="7" t="s">
        <v>16</v>
      </c>
      <c r="E20" s="11"/>
      <c r="F20" s="11"/>
    </row>
    <row r="21" spans="1:26" x14ac:dyDescent="0.2">
      <c r="A21" s="2"/>
      <c r="B21" s="7" t="s">
        <v>49</v>
      </c>
      <c r="C21" s="4" t="s">
        <v>11</v>
      </c>
      <c r="D21" s="4">
        <v>90</v>
      </c>
      <c r="E21" s="11"/>
      <c r="F21" s="11">
        <f t="shared" ref="F21:F22" si="1">E21*D21</f>
        <v>0</v>
      </c>
    </row>
    <row r="22" spans="1:26" x14ac:dyDescent="0.2">
      <c r="A22" s="2"/>
      <c r="B22" s="7" t="s">
        <v>64</v>
      </c>
      <c r="C22" s="4" t="s">
        <v>11</v>
      </c>
      <c r="D22" s="4">
        <f>D17</f>
        <v>22</v>
      </c>
      <c r="E22" s="11"/>
      <c r="F22" s="11">
        <f t="shared" si="1"/>
        <v>0</v>
      </c>
    </row>
    <row r="23" spans="1:26" x14ac:dyDescent="0.2">
      <c r="A23" s="2">
        <v>3.5</v>
      </c>
      <c r="B23" s="5" t="s">
        <v>22</v>
      </c>
      <c r="E23" s="11"/>
      <c r="F23" s="11"/>
    </row>
    <row r="24" spans="1:26" x14ac:dyDescent="0.2">
      <c r="A24" s="2" t="s">
        <v>23</v>
      </c>
      <c r="B24" s="5" t="s">
        <v>12</v>
      </c>
      <c r="E24" s="11"/>
      <c r="F24" s="11"/>
    </row>
    <row r="25" spans="1:26" x14ac:dyDescent="0.2">
      <c r="A25" s="2"/>
      <c r="B25" s="7" t="s">
        <v>44</v>
      </c>
      <c r="C25" s="4" t="s">
        <v>11</v>
      </c>
      <c r="D25" s="4">
        <v>180</v>
      </c>
      <c r="E25" s="11"/>
      <c r="F25" s="11">
        <f>E25*D25</f>
        <v>0</v>
      </c>
    </row>
    <row r="26" spans="1:26" x14ac:dyDescent="0.2">
      <c r="A26" s="2"/>
      <c r="B26" s="5" t="s">
        <v>59</v>
      </c>
      <c r="E26" s="11"/>
      <c r="F26" s="11"/>
    </row>
    <row r="27" spans="1:26" x14ac:dyDescent="0.2">
      <c r="A27" s="2"/>
      <c r="B27" s="7" t="s">
        <v>52</v>
      </c>
      <c r="C27" s="4" t="s">
        <v>11</v>
      </c>
      <c r="D27" s="4">
        <v>22</v>
      </c>
      <c r="E27" s="11"/>
      <c r="F27" s="11">
        <f>E27*D27</f>
        <v>0</v>
      </c>
    </row>
    <row r="28" spans="1:26" x14ac:dyDescent="0.2">
      <c r="A28" s="2"/>
      <c r="B28" s="7" t="s">
        <v>60</v>
      </c>
      <c r="C28" s="4" t="s">
        <v>11</v>
      </c>
      <c r="D28" s="4">
        <v>17</v>
      </c>
      <c r="E28" s="11"/>
      <c r="F28" s="11">
        <f>E28*D28</f>
        <v>0</v>
      </c>
    </row>
    <row r="29" spans="1:26" x14ac:dyDescent="0.2">
      <c r="A29" s="2" t="s">
        <v>24</v>
      </c>
      <c r="B29" s="5" t="s">
        <v>13</v>
      </c>
      <c r="E29" s="11"/>
      <c r="F29" s="11" t="s">
        <v>62</v>
      </c>
    </row>
    <row r="30" spans="1:26" x14ac:dyDescent="0.2">
      <c r="A30" s="2"/>
      <c r="B30" s="7" t="s">
        <v>51</v>
      </c>
      <c r="C30" s="4" t="s">
        <v>14</v>
      </c>
      <c r="D30" s="4">
        <v>2</v>
      </c>
      <c r="E30" s="11"/>
      <c r="F30" s="11">
        <f>E30*D30</f>
        <v>0</v>
      </c>
      <c r="Z30" s="1"/>
    </row>
    <row r="31" spans="1:26" x14ac:dyDescent="0.2">
      <c r="A31" s="2" t="s">
        <v>25</v>
      </c>
      <c r="B31" s="5" t="s">
        <v>15</v>
      </c>
      <c r="C31" s="4" t="s">
        <v>14</v>
      </c>
      <c r="D31" s="4">
        <v>4</v>
      </c>
      <c r="E31" s="11"/>
      <c r="F31" s="11">
        <f>E31*D31</f>
        <v>0</v>
      </c>
    </row>
    <row r="32" spans="1:26" x14ac:dyDescent="0.2">
      <c r="A32" s="2" t="s">
        <v>32</v>
      </c>
      <c r="B32" s="5" t="s">
        <v>33</v>
      </c>
      <c r="E32" s="11"/>
      <c r="F32" s="11"/>
    </row>
    <row r="33" spans="1:33" x14ac:dyDescent="0.2">
      <c r="A33" s="2"/>
      <c r="B33" s="7" t="s">
        <v>69</v>
      </c>
      <c r="C33" s="4" t="s">
        <v>11</v>
      </c>
      <c r="D33" s="4">
        <v>90</v>
      </c>
      <c r="E33" s="11"/>
      <c r="F33" s="11">
        <f t="shared" ref="F33:F36" si="2">E33*D33</f>
        <v>0</v>
      </c>
      <c r="Z33" s="1"/>
      <c r="AA33" s="2"/>
      <c r="AC33" s="3"/>
      <c r="AG33" s="1"/>
    </row>
    <row r="34" spans="1:33" x14ac:dyDescent="0.2">
      <c r="A34" s="2"/>
      <c r="B34" s="7" t="s">
        <v>54</v>
      </c>
      <c r="C34" s="4" t="s">
        <v>14</v>
      </c>
      <c r="D34" s="4">
        <v>2</v>
      </c>
      <c r="E34" s="11"/>
      <c r="F34" s="11">
        <f t="shared" si="2"/>
        <v>0</v>
      </c>
    </row>
    <row r="35" spans="1:33" x14ac:dyDescent="0.2">
      <c r="A35" s="2"/>
      <c r="B35" s="7" t="s">
        <v>70</v>
      </c>
      <c r="C35" s="4" t="s">
        <v>14</v>
      </c>
      <c r="D35" s="4">
        <v>1</v>
      </c>
      <c r="E35" s="11"/>
      <c r="F35" s="11">
        <f t="shared" si="2"/>
        <v>0</v>
      </c>
    </row>
    <row r="36" spans="1:33" x14ac:dyDescent="0.2">
      <c r="A36" s="2"/>
      <c r="B36" s="7" t="s">
        <v>45</v>
      </c>
      <c r="C36" s="4" t="s">
        <v>11</v>
      </c>
      <c r="D36" s="4">
        <v>22</v>
      </c>
      <c r="E36" s="11"/>
      <c r="F36" s="11">
        <f t="shared" si="2"/>
        <v>0</v>
      </c>
    </row>
    <row r="37" spans="1:33" ht="13.5" thickBot="1" x14ac:dyDescent="0.25">
      <c r="A37" s="2"/>
      <c r="B37" s="5" t="s">
        <v>46</v>
      </c>
      <c r="E37" s="11"/>
      <c r="F37" s="13">
        <f>SUM(F12:F36)</f>
        <v>0</v>
      </c>
    </row>
    <row r="38" spans="1:33" ht="13.5" thickTop="1" x14ac:dyDescent="0.2">
      <c r="A38" s="2"/>
      <c r="B38" s="5"/>
      <c r="E38" s="11"/>
      <c r="F38" s="15"/>
    </row>
    <row r="39" spans="1:33" x14ac:dyDescent="0.2">
      <c r="A39" s="2"/>
    </row>
    <row r="40" spans="1:33" x14ac:dyDescent="0.2">
      <c r="A40" s="2"/>
      <c r="B40" s="5" t="s">
        <v>47</v>
      </c>
      <c r="C40" s="5" t="s">
        <v>74</v>
      </c>
      <c r="E40" s="11"/>
      <c r="F40" s="11"/>
    </row>
    <row r="41" spans="1:33" x14ac:dyDescent="0.2">
      <c r="A41" s="2">
        <v>3.4</v>
      </c>
      <c r="B41" s="5" t="s">
        <v>30</v>
      </c>
      <c r="C41" s="5"/>
      <c r="E41" s="11"/>
      <c r="F41" s="11"/>
    </row>
    <row r="42" spans="1:33" x14ac:dyDescent="0.2">
      <c r="A42" s="2" t="s">
        <v>20</v>
      </c>
      <c r="B42" s="7" t="s">
        <v>17</v>
      </c>
      <c r="C42" s="4" t="s">
        <v>9</v>
      </c>
      <c r="D42" s="4">
        <f>62.5*(3-0.6)*10.5</f>
        <v>1575</v>
      </c>
      <c r="E42" s="11"/>
      <c r="F42" s="11">
        <f>E42*D42</f>
        <v>0</v>
      </c>
    </row>
    <row r="43" spans="1:33" x14ac:dyDescent="0.2">
      <c r="A43" s="2"/>
      <c r="B43" s="7" t="s">
        <v>68</v>
      </c>
      <c r="C43" s="4" t="s">
        <v>9</v>
      </c>
      <c r="D43" s="4">
        <f>62.5*4*(3-0.6)</f>
        <v>600</v>
      </c>
      <c r="E43" s="11"/>
      <c r="F43" s="11">
        <f>E43*D43</f>
        <v>0</v>
      </c>
    </row>
    <row r="44" spans="1:33" x14ac:dyDescent="0.2">
      <c r="A44" s="2" t="s">
        <v>21</v>
      </c>
      <c r="B44" s="5" t="s">
        <v>31</v>
      </c>
      <c r="E44" s="11"/>
      <c r="F44" s="11"/>
    </row>
    <row r="45" spans="1:33" x14ac:dyDescent="0.2">
      <c r="A45" s="2"/>
      <c r="B45" s="7" t="s">
        <v>56</v>
      </c>
      <c r="C45" s="4" t="s">
        <v>11</v>
      </c>
      <c r="D45" s="4">
        <f>62.5+16</f>
        <v>78.5</v>
      </c>
      <c r="E45" s="11"/>
      <c r="F45" s="11">
        <f>E45*D45</f>
        <v>0</v>
      </c>
    </row>
    <row r="46" spans="1:33" x14ac:dyDescent="0.2">
      <c r="A46" s="2" t="s">
        <v>21</v>
      </c>
      <c r="B46" s="5" t="s">
        <v>58</v>
      </c>
      <c r="E46" s="11"/>
      <c r="F46" s="11"/>
    </row>
    <row r="47" spans="1:33" x14ac:dyDescent="0.2">
      <c r="A47" s="2"/>
      <c r="B47" s="7" t="s">
        <v>43</v>
      </c>
      <c r="C47" s="4" t="s">
        <v>11</v>
      </c>
      <c r="D47" s="4">
        <f>17+22</f>
        <v>39</v>
      </c>
      <c r="E47" s="11"/>
      <c r="F47" s="11">
        <f>E47*D47</f>
        <v>0</v>
      </c>
    </row>
    <row r="48" spans="1:33" x14ac:dyDescent="0.2">
      <c r="A48" s="2" t="s">
        <v>21</v>
      </c>
      <c r="B48" s="5" t="s">
        <v>66</v>
      </c>
      <c r="E48" s="11"/>
      <c r="F48" s="11"/>
    </row>
    <row r="49" spans="1:6" x14ac:dyDescent="0.2">
      <c r="A49" s="2"/>
      <c r="B49" s="7" t="s">
        <v>10</v>
      </c>
      <c r="C49" s="4" t="s">
        <v>11</v>
      </c>
      <c r="D49" s="4">
        <v>90</v>
      </c>
      <c r="E49" s="11"/>
      <c r="F49" s="11">
        <f>E49*D49</f>
        <v>0</v>
      </c>
    </row>
    <row r="50" spans="1:6" x14ac:dyDescent="0.2">
      <c r="A50" s="2" t="s">
        <v>21</v>
      </c>
      <c r="B50" s="5" t="s">
        <v>16</v>
      </c>
      <c r="E50" s="11"/>
      <c r="F50" s="11"/>
    </row>
    <row r="51" spans="1:6" x14ac:dyDescent="0.2">
      <c r="A51" s="2"/>
      <c r="B51" s="7" t="s">
        <v>43</v>
      </c>
      <c r="C51" s="4" t="s">
        <v>11</v>
      </c>
      <c r="D51" s="4">
        <v>17</v>
      </c>
      <c r="E51" s="11"/>
      <c r="F51" s="11">
        <f t="shared" ref="F51:F53" si="3">E51*D51</f>
        <v>0</v>
      </c>
    </row>
    <row r="52" spans="1:6" x14ac:dyDescent="0.2">
      <c r="A52" s="2"/>
      <c r="B52" s="7" t="s">
        <v>49</v>
      </c>
      <c r="C52" s="4" t="s">
        <v>11</v>
      </c>
      <c r="D52" s="4">
        <v>78.5</v>
      </c>
      <c r="E52" s="11"/>
      <c r="F52" s="11">
        <f t="shared" si="3"/>
        <v>0</v>
      </c>
    </row>
    <row r="53" spans="1:6" x14ac:dyDescent="0.2">
      <c r="A53" s="2"/>
      <c r="B53" s="7" t="s">
        <v>65</v>
      </c>
      <c r="C53" s="4" t="s">
        <v>11</v>
      </c>
      <c r="D53" s="4">
        <v>22</v>
      </c>
      <c r="E53" s="11"/>
      <c r="F53" s="11">
        <f t="shared" si="3"/>
        <v>0</v>
      </c>
    </row>
    <row r="54" spans="1:6" x14ac:dyDescent="0.2">
      <c r="A54" s="2">
        <v>3.5</v>
      </c>
      <c r="B54" s="5" t="s">
        <v>22</v>
      </c>
      <c r="E54" s="11"/>
      <c r="F54" s="11"/>
    </row>
    <row r="55" spans="1:6" x14ac:dyDescent="0.2">
      <c r="A55" s="2" t="s">
        <v>23</v>
      </c>
      <c r="B55" s="5" t="s">
        <v>12</v>
      </c>
      <c r="E55" s="11"/>
      <c r="F55" s="11"/>
    </row>
    <row r="56" spans="1:6" x14ac:dyDescent="0.2">
      <c r="A56" s="2"/>
      <c r="B56" s="7" t="s">
        <v>53</v>
      </c>
      <c r="C56" s="4" t="s">
        <v>11</v>
      </c>
      <c r="D56" s="4">
        <f>(62.5+16)*2</f>
        <v>157</v>
      </c>
      <c r="E56" s="11"/>
      <c r="F56" s="11">
        <f>E56*D56</f>
        <v>0</v>
      </c>
    </row>
    <row r="57" spans="1:6" x14ac:dyDescent="0.2">
      <c r="A57" s="2"/>
      <c r="B57" s="5" t="s">
        <v>59</v>
      </c>
      <c r="E57" s="11"/>
      <c r="F57" s="11"/>
    </row>
    <row r="58" spans="1:6" x14ac:dyDescent="0.2">
      <c r="A58" s="2"/>
      <c r="B58" s="7" t="s">
        <v>52</v>
      </c>
      <c r="C58" s="4" t="s">
        <v>11</v>
      </c>
      <c r="D58" s="4">
        <f>17.5+6.5+17.5+6.5</f>
        <v>48</v>
      </c>
      <c r="E58" s="11"/>
      <c r="F58" s="11">
        <f>E58*D58</f>
        <v>0</v>
      </c>
    </row>
    <row r="59" spans="1:6" x14ac:dyDescent="0.2">
      <c r="A59" s="2"/>
      <c r="B59" s="7" t="s">
        <v>61</v>
      </c>
      <c r="C59" s="4" t="s">
        <v>11</v>
      </c>
      <c r="D59" s="4">
        <v>34</v>
      </c>
      <c r="E59" s="11"/>
      <c r="F59" s="11"/>
    </row>
    <row r="60" spans="1:6" x14ac:dyDescent="0.2">
      <c r="A60" s="2" t="s">
        <v>24</v>
      </c>
      <c r="B60" s="5" t="s">
        <v>72</v>
      </c>
      <c r="E60" s="11"/>
      <c r="F60" s="11"/>
    </row>
    <row r="61" spans="1:6" x14ac:dyDescent="0.2">
      <c r="A61" s="2"/>
      <c r="B61" s="7" t="s">
        <v>50</v>
      </c>
      <c r="C61" s="4" t="s">
        <v>14</v>
      </c>
      <c r="D61" s="4">
        <v>2</v>
      </c>
      <c r="E61" s="11"/>
      <c r="F61" s="11">
        <f t="shared" ref="F61:F63" si="4">E61*D61</f>
        <v>0</v>
      </c>
    </row>
    <row r="62" spans="1:6" x14ac:dyDescent="0.2">
      <c r="A62" s="2"/>
      <c r="B62" s="7" t="s">
        <v>51</v>
      </c>
      <c r="C62" s="4" t="s">
        <v>14</v>
      </c>
      <c r="D62" s="4">
        <f>1+1+1+1</f>
        <v>4</v>
      </c>
      <c r="E62" s="11"/>
      <c r="F62" s="11">
        <f t="shared" si="4"/>
        <v>0</v>
      </c>
    </row>
    <row r="63" spans="1:6" x14ac:dyDescent="0.2">
      <c r="A63" s="2" t="s">
        <v>25</v>
      </c>
      <c r="B63" s="5" t="s">
        <v>15</v>
      </c>
      <c r="C63" s="4" t="s">
        <v>14</v>
      </c>
      <c r="D63" s="4">
        <v>4</v>
      </c>
      <c r="E63" s="11"/>
      <c r="F63" s="11">
        <f t="shared" si="4"/>
        <v>0</v>
      </c>
    </row>
    <row r="64" spans="1:6" x14ac:dyDescent="0.2">
      <c r="A64" s="2" t="s">
        <v>32</v>
      </c>
      <c r="B64" s="5" t="s">
        <v>33</v>
      </c>
      <c r="E64" s="11"/>
      <c r="F64" s="11"/>
    </row>
    <row r="65" spans="1:6" x14ac:dyDescent="0.2">
      <c r="A65" s="2"/>
      <c r="B65" s="7" t="s">
        <v>69</v>
      </c>
      <c r="C65" s="4" t="s">
        <v>11</v>
      </c>
      <c r="D65" s="4">
        <v>62.5</v>
      </c>
      <c r="E65" s="11"/>
      <c r="F65" s="11">
        <f>E65*D65</f>
        <v>0</v>
      </c>
    </row>
    <row r="66" spans="1:6" x14ac:dyDescent="0.2">
      <c r="A66" s="2"/>
      <c r="B66" s="7" t="s">
        <v>55</v>
      </c>
      <c r="C66" s="4" t="s">
        <v>14</v>
      </c>
      <c r="D66" s="4">
        <v>1</v>
      </c>
      <c r="E66" s="11"/>
      <c r="F66" s="11">
        <f>E66*D66</f>
        <v>0</v>
      </c>
    </row>
    <row r="67" spans="1:6" x14ac:dyDescent="0.2">
      <c r="A67" s="2"/>
      <c r="B67" s="7" t="s">
        <v>70</v>
      </c>
      <c r="C67" s="4" t="s">
        <v>14</v>
      </c>
      <c r="D67" s="4">
        <v>1</v>
      </c>
      <c r="E67" s="11"/>
      <c r="F67" s="11">
        <f t="shared" ref="F67" si="5">E67*D67</f>
        <v>0</v>
      </c>
    </row>
    <row r="68" spans="1:6" x14ac:dyDescent="0.2">
      <c r="A68" s="2"/>
      <c r="B68" s="7" t="s">
        <v>71</v>
      </c>
      <c r="C68" s="4" t="s">
        <v>14</v>
      </c>
      <c r="D68" s="4">
        <v>1</v>
      </c>
      <c r="E68" s="11"/>
      <c r="F68" s="11">
        <f>E68*D68</f>
        <v>0</v>
      </c>
    </row>
    <row r="69" spans="1:6" ht="13.5" thickBot="1" x14ac:dyDescent="0.25">
      <c r="A69" s="2"/>
      <c r="B69" s="5" t="s">
        <v>48</v>
      </c>
      <c r="E69" s="11"/>
      <c r="F69" s="13">
        <f>SUM(F42:F68)</f>
        <v>0</v>
      </c>
    </row>
    <row r="70" spans="1:6" ht="13.5" thickTop="1" x14ac:dyDescent="0.2">
      <c r="A70" s="2"/>
      <c r="B70" s="5"/>
      <c r="C70" s="5"/>
      <c r="E70" s="11"/>
      <c r="F70" s="11"/>
    </row>
    <row r="71" spans="1:6" x14ac:dyDescent="0.2">
      <c r="A71" s="2"/>
      <c r="B71" s="5"/>
      <c r="E71" s="11"/>
      <c r="F71" s="15"/>
    </row>
    <row r="72" spans="1:6" x14ac:dyDescent="0.2">
      <c r="A72" s="2">
        <v>3.7</v>
      </c>
      <c r="B72" s="5" t="s">
        <v>34</v>
      </c>
      <c r="F72" s="11"/>
    </row>
    <row r="73" spans="1:6" x14ac:dyDescent="0.2">
      <c r="A73" s="2" t="s">
        <v>26</v>
      </c>
      <c r="B73" s="5" t="s">
        <v>35</v>
      </c>
      <c r="F73" s="11"/>
    </row>
    <row r="74" spans="1:6" x14ac:dyDescent="0.2">
      <c r="B74" s="4" t="s">
        <v>36</v>
      </c>
      <c r="C74" s="4" t="s">
        <v>37</v>
      </c>
      <c r="D74" s="4">
        <v>50</v>
      </c>
      <c r="F74" s="11">
        <f t="shared" ref="F74:F79" si="6">E74*D74</f>
        <v>0</v>
      </c>
    </row>
    <row r="75" spans="1:6" x14ac:dyDescent="0.2">
      <c r="B75" s="4" t="s">
        <v>38</v>
      </c>
      <c r="C75" s="4" t="s">
        <v>37</v>
      </c>
      <c r="D75" s="4">
        <v>50</v>
      </c>
      <c r="F75" s="11">
        <f t="shared" si="6"/>
        <v>0</v>
      </c>
    </row>
    <row r="76" spans="1:6" x14ac:dyDescent="0.2">
      <c r="B76" s="4" t="s">
        <v>39</v>
      </c>
      <c r="C76" s="4" t="s">
        <v>37</v>
      </c>
      <c r="D76" s="4">
        <v>30</v>
      </c>
      <c r="F76" s="11">
        <f t="shared" si="6"/>
        <v>0</v>
      </c>
    </row>
    <row r="77" spans="1:6" x14ac:dyDescent="0.2">
      <c r="B77" s="4" t="s">
        <v>40</v>
      </c>
      <c r="C77" s="4" t="s">
        <v>37</v>
      </c>
      <c r="D77" s="4">
        <v>30</v>
      </c>
      <c r="F77" s="11">
        <f t="shared" si="6"/>
        <v>0</v>
      </c>
    </row>
    <row r="78" spans="1:6" x14ac:dyDescent="0.2">
      <c r="B78" s="4" t="s">
        <v>41</v>
      </c>
      <c r="C78" s="4" t="s">
        <v>37</v>
      </c>
      <c r="D78" s="4">
        <v>10</v>
      </c>
      <c r="F78" s="11">
        <f t="shared" si="6"/>
        <v>0</v>
      </c>
    </row>
    <row r="79" spans="1:6" x14ac:dyDescent="0.2">
      <c r="A79" s="2" t="s">
        <v>27</v>
      </c>
      <c r="B79" s="5" t="s">
        <v>28</v>
      </c>
      <c r="C79" s="4" t="s">
        <v>37</v>
      </c>
      <c r="D79" s="4">
        <v>50</v>
      </c>
      <c r="F79" s="11">
        <f t="shared" si="6"/>
        <v>0</v>
      </c>
    </row>
    <row r="80" spans="1:6" ht="13.5" thickBot="1" x14ac:dyDescent="0.25">
      <c r="A80" s="2">
        <v>3.7</v>
      </c>
      <c r="B80" s="5" t="s">
        <v>63</v>
      </c>
      <c r="E80" s="11"/>
      <c r="F80" s="13">
        <f>SUM(F74:F79)</f>
        <v>0</v>
      </c>
    </row>
    <row r="81" spans="2:6" ht="13.5" thickTop="1" x14ac:dyDescent="0.2"/>
    <row r="83" spans="2:6" x14ac:dyDescent="0.2">
      <c r="C83" s="4" t="s">
        <v>62</v>
      </c>
    </row>
    <row r="85" spans="2:6" x14ac:dyDescent="0.2">
      <c r="B85" s="5" t="s">
        <v>78</v>
      </c>
      <c r="F85" s="6">
        <f>F8</f>
        <v>0</v>
      </c>
    </row>
    <row r="86" spans="2:6" x14ac:dyDescent="0.2">
      <c r="B86" s="5" t="s">
        <v>46</v>
      </c>
      <c r="F86" s="6">
        <f>F37</f>
        <v>0</v>
      </c>
    </row>
    <row r="87" spans="2:6" x14ac:dyDescent="0.2">
      <c r="B87" s="5" t="s">
        <v>76</v>
      </c>
      <c r="F87" s="6">
        <f>F69</f>
        <v>0</v>
      </c>
    </row>
    <row r="88" spans="2:6" x14ac:dyDescent="0.2">
      <c r="B88" s="5" t="s">
        <v>77</v>
      </c>
      <c r="F88" s="6">
        <f>F80</f>
        <v>0</v>
      </c>
    </row>
    <row r="90" spans="2:6" x14ac:dyDescent="0.2">
      <c r="B90" s="5" t="s">
        <v>67</v>
      </c>
      <c r="F90" s="6">
        <f>SUM(F85:F89)</f>
        <v>0</v>
      </c>
    </row>
    <row r="102" spans="2:6" x14ac:dyDescent="0.2">
      <c r="B102" s="8"/>
      <c r="D102" s="8"/>
      <c r="E102" s="14"/>
      <c r="F102" s="8"/>
    </row>
    <row r="103" spans="2:6" x14ac:dyDescent="0.2">
      <c r="B103" s="8"/>
    </row>
    <row r="105" spans="2:6" x14ac:dyDescent="0.2">
      <c r="F105" s="11"/>
    </row>
    <row r="106" spans="2:6" x14ac:dyDescent="0.2">
      <c r="F106" s="11"/>
    </row>
    <row r="107" spans="2:6" x14ac:dyDescent="0.2">
      <c r="F107" s="11"/>
    </row>
    <row r="108" spans="2:6" x14ac:dyDescent="0.2">
      <c r="F108" s="11"/>
    </row>
    <row r="109" spans="2:6" x14ac:dyDescent="0.2">
      <c r="F109" s="11"/>
    </row>
    <row r="110" spans="2:6" x14ac:dyDescent="0.2">
      <c r="F110" s="6"/>
    </row>
  </sheetData>
  <phoneticPr fontId="0" type="noConversion"/>
  <printOptions gridLines="1"/>
  <pageMargins left="0.75" right="0.25" top="0.59" bottom="0.63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Magnskrá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Eigandi</dc:creator>
  <cp:lastModifiedBy>Hlynur Pálsson</cp:lastModifiedBy>
  <cp:lastPrinted>2022-08-12T12:54:31Z</cp:lastPrinted>
  <dcterms:created xsi:type="dcterms:W3CDTF">2002-04-29T10:19:43Z</dcterms:created>
  <dcterms:modified xsi:type="dcterms:W3CDTF">2022-08-17T11:34:39Z</dcterms:modified>
</cp:coreProperties>
</file>