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-Gæðakerfi\19-03-1747- Grunnskólinn á Ísafirði-kennslustofur-þak\Útboðsgögn\"/>
    </mc:Choice>
  </mc:AlternateContent>
  <bookViews>
    <workbookView xWindow="0" yWindow="0" windowWidth="28800" windowHeight="14235"/>
  </bookViews>
  <sheets>
    <sheet name="Tilboðsskrá" sheetId="1" r:id="rId1"/>
  </sheets>
  <calcPr calcId="152511"/>
</workbook>
</file>

<file path=xl/calcChain.xml><?xml version="1.0" encoding="utf-8"?>
<calcChain xmlns="http://schemas.openxmlformats.org/spreadsheetml/2006/main">
  <c r="F149" i="1" l="1"/>
  <c r="F148" i="1"/>
  <c r="F147" i="1"/>
  <c r="F150" i="1" s="1"/>
  <c r="F151" i="1" s="1"/>
  <c r="F20" i="1" s="1"/>
  <c r="F143" i="1"/>
  <c r="F142" i="1"/>
  <c r="F141" i="1"/>
  <c r="F140" i="1"/>
  <c r="F139" i="1"/>
  <c r="F138" i="1"/>
  <c r="F137" i="1"/>
  <c r="F136" i="1"/>
  <c r="F134" i="1"/>
  <c r="F133" i="1"/>
  <c r="F132" i="1"/>
  <c r="F131" i="1"/>
  <c r="F130" i="1"/>
  <c r="F129" i="1"/>
  <c r="F128" i="1"/>
  <c r="F125" i="1"/>
  <c r="F126" i="1" s="1"/>
  <c r="F122" i="1"/>
  <c r="F121" i="1"/>
  <c r="F120" i="1"/>
  <c r="F119" i="1"/>
  <c r="F118" i="1"/>
  <c r="F117" i="1"/>
  <c r="F123" i="1" s="1"/>
  <c r="F113" i="1"/>
  <c r="F112" i="1"/>
  <c r="F111" i="1"/>
  <c r="F108" i="1"/>
  <c r="F109" i="1" s="1"/>
  <c r="F105" i="1"/>
  <c r="F104" i="1"/>
  <c r="F106" i="1" s="1"/>
  <c r="F103" i="1"/>
  <c r="F102" i="1"/>
  <c r="F99" i="1"/>
  <c r="F98" i="1"/>
  <c r="F97" i="1"/>
  <c r="F96" i="1"/>
  <c r="F100" i="1" s="1"/>
  <c r="F94" i="1"/>
  <c r="F93" i="1"/>
  <c r="F92" i="1"/>
  <c r="F91" i="1"/>
  <c r="F90" i="1"/>
  <c r="F89" i="1"/>
  <c r="F88" i="1"/>
  <c r="F83" i="1"/>
  <c r="F82" i="1"/>
  <c r="F81" i="1"/>
  <c r="F80" i="1"/>
  <c r="F79" i="1"/>
  <c r="F78" i="1"/>
  <c r="F77" i="1"/>
  <c r="F76" i="1"/>
  <c r="F84" i="1" s="1"/>
  <c r="F85" i="1" s="1"/>
  <c r="F17" i="1" s="1"/>
  <c r="F75" i="1"/>
  <c r="F74" i="1"/>
  <c r="F73" i="1"/>
  <c r="F72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68" i="1" s="1"/>
  <c r="F69" i="1" s="1"/>
  <c r="F16" i="1" s="1"/>
  <c r="F49" i="1"/>
  <c r="F48" i="1"/>
  <c r="F47" i="1"/>
  <c r="F46" i="1"/>
  <c r="F45" i="1"/>
  <c r="F40" i="1"/>
  <c r="F41" i="1" s="1"/>
  <c r="F42" i="1" s="1"/>
  <c r="F15" i="1" s="1"/>
  <c r="F38" i="1"/>
  <c r="F37" i="1"/>
  <c r="F114" i="1" l="1"/>
  <c r="F18" i="1" s="1"/>
  <c r="F21" i="1" s="1"/>
  <c r="F153" i="1"/>
  <c r="F144" i="1"/>
  <c r="F19" i="1" s="1"/>
</calcChain>
</file>

<file path=xl/sharedStrings.xml><?xml version="1.0" encoding="utf-8"?>
<sst xmlns="http://schemas.openxmlformats.org/spreadsheetml/2006/main" count="325" uniqueCount="241">
  <si>
    <t>Dagsetning:</t>
  </si>
  <si>
    <t>Fært af:</t>
  </si>
  <si>
    <t>Ath. Fyllið aðeins í gulu reitina. Ef einhver verkliður er ekki verðlagður</t>
  </si>
  <si>
    <t>þá er gert ráð fyrir að hann sé hluti af verði annars verkliðar í tilboðinu</t>
  </si>
  <si>
    <t>Yfirlit:</t>
  </si>
  <si>
    <t>Liður</t>
  </si>
  <si>
    <t/>
  </si>
  <si>
    <t>Alls</t>
  </si>
  <si>
    <t>ALMENNT</t>
  </si>
  <si>
    <t>BURÐARVIRKI</t>
  </si>
  <si>
    <t>LAGNIR</t>
  </si>
  <si>
    <t>FRÁGANGUR INNANHÚSS</t>
  </si>
  <si>
    <t>FRÁGANGUR UTANHÚSS</t>
  </si>
  <si>
    <t>Samtals:</t>
  </si>
  <si>
    <t>Bókanir og skýringar:</t>
  </si>
  <si>
    <t>Staður og dagsetning:</t>
  </si>
  <si>
    <t>Nafn:</t>
  </si>
  <si>
    <t>Tækniþjónusta Vestfjarða ehf</t>
  </si>
  <si>
    <t>Sími:</t>
  </si>
  <si>
    <t>456-3902</t>
  </si>
  <si>
    <t>Heimilisfang:</t>
  </si>
  <si>
    <t>Aðalstræti 26, 400 Ísafjörður</t>
  </si>
  <si>
    <t>Undirskrift:</t>
  </si>
  <si>
    <t>Sundurliðun</t>
  </si>
  <si>
    <t>Liður nr.</t>
  </si>
  <si>
    <t>Lýsing</t>
  </si>
  <si>
    <t>Magn</t>
  </si>
  <si>
    <t>Eining</t>
  </si>
  <si>
    <t>Ein.verð alls</t>
  </si>
  <si>
    <t>00.05.00.00</t>
  </si>
  <si>
    <t>AÐSTAÐA OG ÓFYRIRSÉÐ</t>
  </si>
  <si>
    <t>00.05.02.01</t>
  </si>
  <si>
    <t>Aðstaða og rekstur vinnusvæðis</t>
  </si>
  <si>
    <t>heild</t>
  </si>
  <si>
    <t>Samtals AÐSTAÐA OG ÓFYRIRSÉÐ:</t>
  </si>
  <si>
    <t>00.06.00.00</t>
  </si>
  <si>
    <t>VERKPALLAR OG KRANAR</t>
  </si>
  <si>
    <t>00.06.16.01</t>
  </si>
  <si>
    <t>Vinnupallar vegna þakvinnu</t>
  </si>
  <si>
    <t>Samtals VERKPALLAR OG KRANAR:</t>
  </si>
  <si>
    <t>Samtals ALMENNT:</t>
  </si>
  <si>
    <t>02.07.00.00</t>
  </si>
  <si>
    <t>ÞAK</t>
  </si>
  <si>
    <t>02.07.02.03</t>
  </si>
  <si>
    <t>Kjöljárn úr aluzink, negldur</t>
  </si>
  <si>
    <t>m</t>
  </si>
  <si>
    <t>02.07.02.11</t>
  </si>
  <si>
    <t>Skotrenna úr aluzink, negld</t>
  </si>
  <si>
    <t>02.07.02.20</t>
  </si>
  <si>
    <t>Áfellur á kanta þaks</t>
  </si>
  <si>
    <t>02.07.03.01</t>
  </si>
  <si>
    <t>Bárustál, 0,63 mm, aluzink-neglt</t>
  </si>
  <si>
    <t>m2</t>
  </si>
  <si>
    <t>02.07.03.40</t>
  </si>
  <si>
    <t>Útvega og setja upp þaktúður í mæni ø=150 mm</t>
  </si>
  <si>
    <t>stk.</t>
  </si>
  <si>
    <t>02.07.10.13</t>
  </si>
  <si>
    <t>Þakrennur og rennubönd úr blikki ø=125 mm, c/c 600 mm</t>
  </si>
  <si>
    <t>02.07.12.80</t>
  </si>
  <si>
    <t>Tengingar við eldri þakniðurföll</t>
  </si>
  <si>
    <t>stk</t>
  </si>
  <si>
    <t>02.07.15.03</t>
  </si>
  <si>
    <t>Borðaklæðning, fjarlægja skemmd borð og setja ný.</t>
  </si>
  <si>
    <t>02.07.17.03</t>
  </si>
  <si>
    <t>Þakpappi, 1,87 kg/m2</t>
  </si>
  <si>
    <t>02.07.21.13</t>
  </si>
  <si>
    <t>Plaströr 40 mm m/neti (útloftun)</t>
  </si>
  <si>
    <t>02.07.40.03</t>
  </si>
  <si>
    <t>Sperrur, 45x125 mm, m festingum</t>
  </si>
  <si>
    <t>02.07.64.01</t>
  </si>
  <si>
    <t>Flasningar í kringum strompa</t>
  </si>
  <si>
    <t>02.07.90.05</t>
  </si>
  <si>
    <t>Rífa af bárujárn og farga</t>
  </si>
  <si>
    <t>02.07.90.07</t>
  </si>
  <si>
    <t>Rífa af kjöljárn og farga</t>
  </si>
  <si>
    <t>02.07.90.09</t>
  </si>
  <si>
    <t>Rífa af skotrennur og farga</t>
  </si>
  <si>
    <t>02.07.90.12</t>
  </si>
  <si>
    <t>Rífa af flasningar í kringum strompa og farga</t>
  </si>
  <si>
    <t>02.07.90.15</t>
  </si>
  <si>
    <t>Rífa af þakrennur og rennubönd + förgun</t>
  </si>
  <si>
    <t>02.07.90.25</t>
  </si>
  <si>
    <t>Rífa af borðaklæðningu og farga</t>
  </si>
  <si>
    <t>02.07.90.27</t>
  </si>
  <si>
    <t>Rífa af pappa, og pappasaum og farga</t>
  </si>
  <si>
    <t>02.07.90.30</t>
  </si>
  <si>
    <t>Rífa niður sperrur og farga</t>
  </si>
  <si>
    <t>02.07.90.71</t>
  </si>
  <si>
    <t>Rífa þakgluggalúgur</t>
  </si>
  <si>
    <t>02.07.90.72</t>
  </si>
  <si>
    <t>Fjarlægja þakdúk</t>
  </si>
  <si>
    <t>02.07.90.73</t>
  </si>
  <si>
    <t>Losa upp trapisuþakjárn og festa aftur</t>
  </si>
  <si>
    <t>Samtals ÞAK:</t>
  </si>
  <si>
    <t>Samtals BURÐARVIRKI:</t>
  </si>
  <si>
    <t>03.03.00.00</t>
  </si>
  <si>
    <t>HITA-, KÆLILAGNIR OG TENGIGRINDUR</t>
  </si>
  <si>
    <t>03.03.11.01</t>
  </si>
  <si>
    <t>Tengja nýjar ofnalagnir við eldri ofnalagnir</t>
  </si>
  <si>
    <t>03.03.14.02</t>
  </si>
  <si>
    <t>Svört stálrör o15 mm m/pressfittings, m/veggfestingum</t>
  </si>
  <si>
    <t>03.03.20.01</t>
  </si>
  <si>
    <t>Stálofnar, 1200 wött,  m/stté og loftsk.</t>
  </si>
  <si>
    <t>03.03.20.27</t>
  </si>
  <si>
    <t>Setja upp ofnafestingar inn í steypu</t>
  </si>
  <si>
    <t>03.03.24.02</t>
  </si>
  <si>
    <t>Stillité o15 mm</t>
  </si>
  <si>
    <t>03.03.26.51</t>
  </si>
  <si>
    <t>Skipta um ofnloka (Danfoss)</t>
  </si>
  <si>
    <t>03.03.26.60</t>
  </si>
  <si>
    <t>Haus á ofnloka (Danfoss)</t>
  </si>
  <si>
    <t>03.03.90.01</t>
  </si>
  <si>
    <t>Taka niður ofna og geyma- setja svo upp aftur</t>
  </si>
  <si>
    <t>03.03.90.02</t>
  </si>
  <si>
    <t>Taka niður gamla ofna og farga</t>
  </si>
  <si>
    <t>03.03.90.10</t>
  </si>
  <si>
    <t>Taka niður nýlegar stálofnalagnir, 10-20 mm, geyma og setja upp aftur</t>
  </si>
  <si>
    <t>03.03.90.12</t>
  </si>
  <si>
    <t>Taka niður gamlar ofnalagnir 10-20 mm og farga</t>
  </si>
  <si>
    <t>03.03.90.20</t>
  </si>
  <si>
    <t>Samtals HITA-, KÆLILAGNIR OG TENGIGRINDUR:</t>
  </si>
  <si>
    <t>Samtals LAGNIR:</t>
  </si>
  <si>
    <t>05.01.00.00</t>
  </si>
  <si>
    <t>MÚRVERK:</t>
  </si>
  <si>
    <t>05.01.03.05</t>
  </si>
  <si>
    <t>100 mm plasteinangrun innan á útveggi. (16 kg/m3)</t>
  </si>
  <si>
    <t>05.01.04.03</t>
  </si>
  <si>
    <t>Grófhúðun einangraðra veggja</t>
  </si>
  <si>
    <t>05.01.12.01</t>
  </si>
  <si>
    <t>Flotun, 10-60 mm</t>
  </si>
  <si>
    <t>05.01.20.15</t>
  </si>
  <si>
    <t>Slípun og spörtlun á gólfi undir dúk</t>
  </si>
  <si>
    <t>05.01.80.01</t>
  </si>
  <si>
    <t>Fjarlægja múrhúð og einangrun innan af útveggjum+förgun</t>
  </si>
  <si>
    <t>05.01.80.36</t>
  </si>
  <si>
    <t>Brjóta burtu gólfílögn undir dúk og fjarlægja, þykkt 1-6 cm.</t>
  </si>
  <si>
    <t>05.02.00.00</t>
  </si>
  <si>
    <t>LÉTTIR VEGGIR OG KLÆÐNINGAR.</t>
  </si>
  <si>
    <t>05.02.17.01</t>
  </si>
  <si>
    <t>Taka niður gerekti, sólbekki og gluggaáfellur</t>
  </si>
  <si>
    <t>05.02.17.10</t>
  </si>
  <si>
    <t>Gluggaáfellur, rakavarðar spónaplötur, (16 mm)</t>
  </si>
  <si>
    <t>05.02.18.01</t>
  </si>
  <si>
    <t>Sólbekkur pl/spónl. í kennslustofur</t>
  </si>
  <si>
    <t>05.02.19.01</t>
  </si>
  <si>
    <t>Gluggagerekti fura, 15x70 mm</t>
  </si>
  <si>
    <t>05.04.00.00</t>
  </si>
  <si>
    <t>MÁLUN INNANHÚSS:</t>
  </si>
  <si>
    <t>05.04.03.04</t>
  </si>
  <si>
    <t>Málun útveggja, gr+2 umf akrylm. + málun áfella og gerekta við glugga</t>
  </si>
  <si>
    <t>05.04.59.13</t>
  </si>
  <si>
    <t>Sandspörtlun veggja - slétt</t>
  </si>
  <si>
    <t>05.04.89.10</t>
  </si>
  <si>
    <t>Endurmála gamla glugga, viðg.+ 2 umf.</t>
  </si>
  <si>
    <t>05.04.89.20</t>
  </si>
  <si>
    <t>Endurmála opnanleg fög og hurðir</t>
  </si>
  <si>
    <t>05.05.00.00</t>
  </si>
  <si>
    <t>INNRÉTTINGAR OG BÚNAÐUR</t>
  </si>
  <si>
    <t>05.05.62.01</t>
  </si>
  <si>
    <t>Loftlúga í stofu 204, 60x90 cm EI-60 brunaþol</t>
  </si>
  <si>
    <t>Samtals INNRÉTTINGAR OG BÚNAÐUR:</t>
  </si>
  <si>
    <t>05.07.00.00</t>
  </si>
  <si>
    <t>DÚKAR OG TEPPI</t>
  </si>
  <si>
    <t>05.07.02.22</t>
  </si>
  <si>
    <t>Dúkur linoleum, 2,5 mm</t>
  </si>
  <si>
    <t>05.07.80.05</t>
  </si>
  <si>
    <t>Fjarlægja gólfdúk af gólfum og farga</t>
  </si>
  <si>
    <t>Samtals DÚKAR OG TEPPI:</t>
  </si>
  <si>
    <t>Samtals FRÁGANGUR INNANHÚSS:</t>
  </si>
  <si>
    <t>07.01.00.00</t>
  </si>
  <si>
    <t>MÚRVERK UTANHÚSS</t>
  </si>
  <si>
    <t>07.01.73.01</t>
  </si>
  <si>
    <t>Múrviðgerðir á strompum, þykkt 1-5 cm</t>
  </si>
  <si>
    <t>07.01.77.01</t>
  </si>
  <si>
    <t>Múrviðgerðir á strompum, filtun m þéttimúr, 2-5 mm</t>
  </si>
  <si>
    <t>07.01.79.05</t>
  </si>
  <si>
    <t>Sprunguþéttingar með inndælingu (t.d. Arcan Hydrobloc PU 506)</t>
  </si>
  <si>
    <t>07.01.90.01</t>
  </si>
  <si>
    <t>Slípa/saga halla á vatnsbretti undir gluggum</t>
  </si>
  <si>
    <t>07.01.90.02</t>
  </si>
  <si>
    <t>Slípa og brjóta niður steiningu inn að gluggum, (yfirst og hliðarst)</t>
  </si>
  <si>
    <t>07.01.90.22</t>
  </si>
  <si>
    <t>Brjóta rauf fyrir loftunarrörum, 50x40 mm, L=25-35 cm</t>
  </si>
  <si>
    <t>Samtals MÚRVERK UTANHÚSS:</t>
  </si>
  <si>
    <t>07.02.00.00</t>
  </si>
  <si>
    <t>TRÉSMÍÐI UTANHÚSS</t>
  </si>
  <si>
    <t>07.02.55.05</t>
  </si>
  <si>
    <t>Þakkantur, 40+30 cm (grind og klæðning) + festingar</t>
  </si>
  <si>
    <t>Samtals TRÉSMÍÐI UTANHÚSS:</t>
  </si>
  <si>
    <t>07.04.00.00</t>
  </si>
  <si>
    <t>MÁLUN UTANHÚSS.</t>
  </si>
  <si>
    <t>07.04.03.01</t>
  </si>
  <si>
    <t>Sílanböðun steyptra flata</t>
  </si>
  <si>
    <t>07.04.06.01</t>
  </si>
  <si>
    <t>Málun strompa, grunnur + 2 umf.</t>
  </si>
  <si>
    <t>07.04.18.02</t>
  </si>
  <si>
    <t>Málun timburþakkants, grunnur +2 umf (undir og framan)</t>
  </si>
  <si>
    <t>07.04.87.01</t>
  </si>
  <si>
    <t>Endurm. gluggak, sk.+ gr.+ 2 umf.viðarv. + fals í fögum</t>
  </si>
  <si>
    <t>07.04.87.10</t>
  </si>
  <si>
    <t>Endurm. opnanleg fög., sk.+ gr.+ 2 umf.viðarv.</t>
  </si>
  <si>
    <t>07.04.87.30</t>
  </si>
  <si>
    <t>Endurm. gönguh., sk.+ gr.+ 2 umf.viðarv.</t>
  </si>
  <si>
    <t>07.05.00.00</t>
  </si>
  <si>
    <t>GLUGGAR, GLER OG ÚTIHURÐIR</t>
  </si>
  <si>
    <t>07.05.03.03</t>
  </si>
  <si>
    <t>Setja opnunarbúnað á opnanleg fög</t>
  </si>
  <si>
    <t>07.05.05.01</t>
  </si>
  <si>
    <t>Þakgluggar velux 55x78 cm + áfellur</t>
  </si>
  <si>
    <t>07.05.30.02</t>
  </si>
  <si>
    <t>Gler og glerjun m/þéttingu, tvöf. gler + nýir glerlistar</t>
  </si>
  <si>
    <t>07.05.80.01</t>
  </si>
  <si>
    <t>Hreinsa gamalt gler og glerlista úr gluggum</t>
  </si>
  <si>
    <t>07.05.84.45</t>
  </si>
  <si>
    <t>Þétta milli gluggakarma og steypts útveggjar, að utan.</t>
  </si>
  <si>
    <t>07.05.89.01</t>
  </si>
  <si>
    <t>Gera við gluggakarma/pósta, sponsa í</t>
  </si>
  <si>
    <t>07.05.92.01</t>
  </si>
  <si>
    <t>Þétting á samsk. gamalla pósta og gluggakarma</t>
  </si>
  <si>
    <t>Samtals GLUGGAR, GLER OG ÚTIHURÐIR:</t>
  </si>
  <si>
    <t>Samtals FRÁGANGUR UTANHÚSS:</t>
  </si>
  <si>
    <t>99.99.00.00</t>
  </si>
  <si>
    <t>99.99.01.01</t>
  </si>
  <si>
    <t>Iðnaðarmaður</t>
  </si>
  <si>
    <t>klst</t>
  </si>
  <si>
    <t>99.99.01.02</t>
  </si>
  <si>
    <t>Verkamaður</t>
  </si>
  <si>
    <t>99.99.01.03</t>
  </si>
  <si>
    <t>Tilfallandi raflagnavinna</t>
  </si>
  <si>
    <t>AUKVERK</t>
  </si>
  <si>
    <t>AUKAVERK</t>
  </si>
  <si>
    <t>Samtals AUKAVERK:</t>
  </si>
  <si>
    <t>G.Í Kennslustofur og þak (austurálma)</t>
  </si>
  <si>
    <t>Undirritaður gerir hér með tilboð í að vinna: G.Í. Kennslustofur og þak (austurálma)</t>
  </si>
  <si>
    <t>Samtals MÚRVERK:</t>
  </si>
  <si>
    <t>Samtals LÉTTIR VEGGIR OG KLÆÐNINGAR:</t>
  </si>
  <si>
    <t>Samtals MÁLUN INNANHÚSS:</t>
  </si>
  <si>
    <t>Samtals MÁLUN UTANHÚSS:</t>
  </si>
  <si>
    <t>ALLS M/VSK:</t>
  </si>
  <si>
    <t>Muna að tékka formúlur</t>
  </si>
  <si>
    <t>Færa skal niðurstöður inn á tilboðsblað í útboðslýsingu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</si>
</sst>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Calibri"/>
    </font>
    <font>
      <b/>
      <sz val="11"/>
      <name val="Calibri"/>
    </font>
    <font>
      <b/>
      <sz val="20"/>
      <name val="Calibri"/>
    </font>
    <font>
      <i/>
      <sz val="11"/>
      <name val="Calibri"/>
    </font>
    <font>
      <b/>
      <i/>
      <sz val="14"/>
      <name val="Calibri"/>
    </font>
    <font>
      <b/>
      <sz val="12"/>
      <name val="Calibri"/>
    </font>
    <font>
      <i/>
      <sz val="10"/>
      <name val="Calibri"/>
    </font>
    <font>
      <b/>
      <sz val="16"/>
      <name val="Calibri"/>
      <family val="2"/>
    </font>
    <font>
      <b/>
      <sz val="14"/>
      <name val="Calibri"/>
      <family val="2"/>
    </font>
    <font>
      <u val="double"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E80"/>
      </patternFill>
    </fill>
    <fill>
      <patternFill patternType="solid">
        <fgColor rgb="FFFFA500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1" fillId="3" borderId="0" xfId="0" applyNumberFormat="1" applyFont="1" applyFill="1"/>
    <xf numFmtId="0" fontId="3" fillId="0" borderId="0" xfId="0" applyNumberFormat="1" applyFont="1"/>
    <xf numFmtId="3" fontId="1" fillId="0" borderId="0" xfId="0" applyNumberFormat="1" applyFont="1"/>
    <xf numFmtId="0" fontId="1" fillId="0" borderId="1" xfId="0" applyNumberFormat="1" applyFont="1" applyBorder="1"/>
    <xf numFmtId="0" fontId="0" fillId="0" borderId="1" xfId="0" applyNumberFormat="1" applyFont="1" applyBorder="1"/>
    <xf numFmtId="3" fontId="1" fillId="0" borderId="1" xfId="0" applyNumberFormat="1" applyFont="1" applyBorder="1"/>
    <xf numFmtId="0" fontId="0" fillId="0" borderId="0" xfId="0" applyNumberFormat="1" applyFont="1" applyAlignment="1">
      <alignment horizontal="right"/>
    </xf>
    <xf numFmtId="0" fontId="0" fillId="0" borderId="2" xfId="0" applyNumberFormat="1" applyFont="1" applyBorder="1"/>
    <xf numFmtId="0" fontId="1" fillId="3" borderId="0" xfId="0" applyNumberFormat="1" applyFont="1" applyFill="1" applyAlignment="1">
      <alignment horizontal="center"/>
    </xf>
    <xf numFmtId="0" fontId="4" fillId="0" borderId="0" xfId="0" applyNumberFormat="1" applyFont="1"/>
    <xf numFmtId="0" fontId="5" fillId="0" borderId="0" xfId="0" applyNumberFormat="1" applyFont="1"/>
    <xf numFmtId="3" fontId="0" fillId="2" borderId="3" xfId="0" applyNumberFormat="1" applyFont="1" applyFill="1" applyBorder="1"/>
    <xf numFmtId="3" fontId="0" fillId="0" borderId="0" xfId="0" applyNumberFormat="1" applyFont="1"/>
    <xf numFmtId="3" fontId="1" fillId="3" borderId="0" xfId="0" applyNumberFormat="1" applyFont="1" applyFill="1"/>
    <xf numFmtId="3" fontId="0" fillId="0" borderId="1" xfId="0" applyNumberFormat="1" applyFont="1" applyBorder="1"/>
    <xf numFmtId="3" fontId="0" fillId="0" borderId="2" xfId="0" applyNumberFormat="1" applyFont="1" applyBorder="1"/>
    <xf numFmtId="3" fontId="1" fillId="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6" fillId="0" borderId="0" xfId="0" applyNumberFormat="1" applyFont="1"/>
    <xf numFmtId="0" fontId="7" fillId="0" borderId="0" xfId="0" applyNumberFormat="1" applyFont="1" applyAlignment="1">
      <alignment horizontal="left"/>
    </xf>
    <xf numFmtId="0" fontId="8" fillId="0" borderId="0" xfId="0" applyNumberFormat="1" applyFont="1"/>
    <xf numFmtId="0" fontId="1" fillId="0" borderId="0" xfId="0" applyNumberFormat="1" applyFont="1" applyFill="1"/>
    <xf numFmtId="3" fontId="0" fillId="0" borderId="0" xfId="0" applyNumberFormat="1" applyFont="1" applyFill="1"/>
    <xf numFmtId="0" fontId="0" fillId="0" borderId="0" xfId="0" applyNumberFormat="1" applyFont="1" applyFill="1"/>
    <xf numFmtId="14" fontId="0" fillId="0" borderId="0" xfId="0" applyNumberFormat="1" applyFont="1" applyAlignment="1">
      <alignment horizontal="left"/>
    </xf>
    <xf numFmtId="3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242358</xdr:colOff>
      <xdr:row>1</xdr:row>
      <xdr:rowOff>66674</xdr:rowOff>
    </xdr:from>
    <xdr:to>
      <xdr:col>6</xdr:col>
      <xdr:colOff>495300</xdr:colOff>
      <xdr:row>2</xdr:row>
      <xdr:rowOff>85724</xdr:rowOff>
    </xdr:to>
    <xdr:pic>
      <xdr:nvPicPr>
        <xdr:cNvPr id="3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00358" y="257174"/>
          <a:ext cx="1253067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5"/>
  <sheetViews>
    <sheetView tabSelected="1" workbookViewId="0">
      <selection activeCell="B24" sqref="B24"/>
    </sheetView>
  </sheetViews>
  <sheetFormatPr defaultRowHeight="15"/>
  <cols>
    <col min="1" max="1" width="12" customWidth="1"/>
    <col min="2" max="2" width="61.85546875" customWidth="1"/>
    <col min="3" max="4" width="7" customWidth="1"/>
    <col min="5" max="6" width="15" style="15" customWidth="1"/>
  </cols>
  <sheetData>
    <row r="2" spans="1:8" ht="26.25">
      <c r="C2" s="2"/>
    </row>
    <row r="4" spans="1:8" ht="21">
      <c r="A4" s="24" t="s">
        <v>232</v>
      </c>
      <c r="D4" s="24"/>
    </row>
    <row r="5" spans="1:8">
      <c r="A5" s="1" t="s">
        <v>0</v>
      </c>
      <c r="B5" s="29">
        <v>43619</v>
      </c>
    </row>
    <row r="6" spans="1:8">
      <c r="A6" s="1" t="s">
        <v>1</v>
      </c>
    </row>
    <row r="8" spans="1:8">
      <c r="A8" s="1" t="s">
        <v>233</v>
      </c>
    </row>
    <row r="10" spans="1:8">
      <c r="B10" s="26" t="s">
        <v>2</v>
      </c>
      <c r="E10" s="27"/>
      <c r="F10" s="27"/>
      <c r="G10" s="28"/>
      <c r="H10" s="28"/>
    </row>
    <row r="11" spans="1:8">
      <c r="B11" s="26" t="s">
        <v>3</v>
      </c>
      <c r="E11" s="27"/>
      <c r="F11" s="27"/>
      <c r="G11" s="28"/>
      <c r="H11" s="28"/>
    </row>
    <row r="12" spans="1:8" ht="18.75">
      <c r="A12" s="25" t="s">
        <v>4</v>
      </c>
    </row>
    <row r="14" spans="1:8">
      <c r="A14" s="3" t="s">
        <v>5</v>
      </c>
      <c r="B14" s="3" t="s">
        <v>6</v>
      </c>
      <c r="C14" s="3" t="s">
        <v>6</v>
      </c>
      <c r="D14" s="3" t="s">
        <v>6</v>
      </c>
      <c r="E14" s="16" t="s">
        <v>6</v>
      </c>
      <c r="F14" s="16" t="s">
        <v>7</v>
      </c>
    </row>
    <row r="15" spans="1:8">
      <c r="A15" s="4" t="s">
        <v>8</v>
      </c>
      <c r="F15" s="15">
        <f>F42</f>
        <v>0</v>
      </c>
    </row>
    <row r="16" spans="1:8">
      <c r="A16" s="4" t="s">
        <v>9</v>
      </c>
      <c r="F16" s="15">
        <f>F69</f>
        <v>0</v>
      </c>
    </row>
    <row r="17" spans="1:7">
      <c r="A17" s="4" t="s">
        <v>10</v>
      </c>
      <c r="F17" s="15">
        <f>F85</f>
        <v>0</v>
      </c>
    </row>
    <row r="18" spans="1:7">
      <c r="A18" s="4" t="s">
        <v>11</v>
      </c>
      <c r="F18" s="15">
        <f>F114</f>
        <v>0</v>
      </c>
    </row>
    <row r="19" spans="1:7">
      <c r="A19" s="4" t="s">
        <v>12</v>
      </c>
      <c r="F19" s="15">
        <f>F144</f>
        <v>0</v>
      </c>
    </row>
    <row r="20" spans="1:7">
      <c r="A20" s="4" t="s">
        <v>230</v>
      </c>
      <c r="F20" s="15">
        <f>F151</f>
        <v>0</v>
      </c>
    </row>
    <row r="21" spans="1:7">
      <c r="A21" s="6" t="s">
        <v>13</v>
      </c>
      <c r="B21" s="7"/>
      <c r="C21" s="7"/>
      <c r="D21" s="7"/>
      <c r="E21" s="17"/>
      <c r="F21" s="8">
        <f>SUM(F15:F20)</f>
        <v>0</v>
      </c>
    </row>
    <row r="23" spans="1:7">
      <c r="B23" t="s">
        <v>240</v>
      </c>
    </row>
    <row r="24" spans="1:7">
      <c r="B24" s="9" t="s">
        <v>14</v>
      </c>
      <c r="C24" t="s">
        <v>6</v>
      </c>
    </row>
    <row r="26" spans="1:7">
      <c r="B26" s="9" t="s">
        <v>15</v>
      </c>
      <c r="C26" s="10"/>
      <c r="D26" s="10"/>
      <c r="E26" s="18"/>
      <c r="F26" s="18"/>
      <c r="G26" s="10"/>
    </row>
    <row r="27" spans="1:7">
      <c r="B27" s="9" t="s">
        <v>16</v>
      </c>
      <c r="C27" s="10" t="s">
        <v>17</v>
      </c>
      <c r="D27" s="10"/>
      <c r="E27" s="18"/>
      <c r="F27" s="22" t="s">
        <v>18</v>
      </c>
      <c r="G27" s="10" t="s">
        <v>19</v>
      </c>
    </row>
    <row r="28" spans="1:7">
      <c r="B28" s="9" t="s">
        <v>20</v>
      </c>
      <c r="C28" s="10" t="s">
        <v>21</v>
      </c>
      <c r="D28" s="10"/>
      <c r="E28" s="18"/>
      <c r="F28" s="18"/>
      <c r="G28" s="10"/>
    </row>
    <row r="29" spans="1:7">
      <c r="B29" s="9" t="s">
        <v>22</v>
      </c>
      <c r="C29" s="10"/>
      <c r="D29" s="10"/>
      <c r="E29" s="18"/>
      <c r="F29" s="18"/>
      <c r="G29" s="10"/>
    </row>
    <row r="32" spans="1:7" ht="18.75">
      <c r="A32" s="25" t="s">
        <v>23</v>
      </c>
    </row>
    <row r="34" spans="1:6">
      <c r="A34" s="3" t="s">
        <v>24</v>
      </c>
      <c r="B34" s="3" t="s">
        <v>25</v>
      </c>
      <c r="C34" s="11" t="s">
        <v>26</v>
      </c>
      <c r="D34" s="11" t="s">
        <v>27</v>
      </c>
      <c r="E34" s="19" t="s">
        <v>28</v>
      </c>
      <c r="F34" s="16" t="s">
        <v>7</v>
      </c>
    </row>
    <row r="35" spans="1:6" ht="18.75">
      <c r="A35" s="12" t="s">
        <v>8</v>
      </c>
    </row>
    <row r="36" spans="1:6" ht="15.75">
      <c r="A36" t="s">
        <v>29</v>
      </c>
      <c r="B36" s="13" t="s">
        <v>30</v>
      </c>
    </row>
    <row r="37" spans="1:6">
      <c r="A37" t="s">
        <v>31</v>
      </c>
      <c r="B37" t="s">
        <v>32</v>
      </c>
      <c r="C37">
        <v>1</v>
      </c>
      <c r="D37" t="s">
        <v>33</v>
      </c>
      <c r="E37" s="14">
        <v>0</v>
      </c>
      <c r="F37" s="15">
        <f>C37*E37</f>
        <v>0</v>
      </c>
    </row>
    <row r="38" spans="1:6" ht="15.75">
      <c r="E38" s="20" t="s">
        <v>34</v>
      </c>
      <c r="F38" s="5">
        <f>SUM(F37)</f>
        <v>0</v>
      </c>
    </row>
    <row r="39" spans="1:6" ht="15.75">
      <c r="A39" t="s">
        <v>35</v>
      </c>
      <c r="B39" s="13" t="s">
        <v>36</v>
      </c>
    </row>
    <row r="40" spans="1:6">
      <c r="A40" t="s">
        <v>37</v>
      </c>
      <c r="B40" t="s">
        <v>38</v>
      </c>
      <c r="C40">
        <v>1</v>
      </c>
      <c r="D40" t="s">
        <v>33</v>
      </c>
      <c r="E40" s="14">
        <v>0</v>
      </c>
      <c r="F40" s="15">
        <f>C40*E40</f>
        <v>0</v>
      </c>
    </row>
    <row r="41" spans="1:6" ht="15.75">
      <c r="E41" s="20" t="s">
        <v>39</v>
      </c>
      <c r="F41" s="5">
        <f>SUM(F40)</f>
        <v>0</v>
      </c>
    </row>
    <row r="42" spans="1:6" ht="15.75">
      <c r="E42" s="20" t="s">
        <v>40</v>
      </c>
      <c r="F42" s="5">
        <f>F38+F41</f>
        <v>0</v>
      </c>
    </row>
    <row r="43" spans="1:6" ht="18.75">
      <c r="A43" s="12" t="s">
        <v>9</v>
      </c>
    </row>
    <row r="44" spans="1:6" ht="15.75">
      <c r="A44" t="s">
        <v>41</v>
      </c>
      <c r="B44" s="13" t="s">
        <v>42</v>
      </c>
    </row>
    <row r="45" spans="1:6">
      <c r="A45" t="s">
        <v>43</v>
      </c>
      <c r="B45" t="s">
        <v>44</v>
      </c>
      <c r="C45">
        <v>50</v>
      </c>
      <c r="D45" t="s">
        <v>45</v>
      </c>
      <c r="E45" s="14">
        <v>0</v>
      </c>
      <c r="F45" s="15">
        <f t="shared" ref="F45:F67" si="0">C45*E45</f>
        <v>0</v>
      </c>
    </row>
    <row r="46" spans="1:6">
      <c r="A46" t="s">
        <v>46</v>
      </c>
      <c r="B46" t="s">
        <v>47</v>
      </c>
      <c r="C46">
        <v>15</v>
      </c>
      <c r="D46" t="s">
        <v>45</v>
      </c>
      <c r="E46" s="14">
        <v>0</v>
      </c>
      <c r="F46" s="15">
        <f t="shared" si="0"/>
        <v>0</v>
      </c>
    </row>
    <row r="47" spans="1:6">
      <c r="A47" t="s">
        <v>48</v>
      </c>
      <c r="B47" t="s">
        <v>49</v>
      </c>
      <c r="C47">
        <v>3</v>
      </c>
      <c r="D47" t="s">
        <v>45</v>
      </c>
      <c r="E47" s="14">
        <v>0</v>
      </c>
      <c r="F47" s="15">
        <f t="shared" si="0"/>
        <v>0</v>
      </c>
    </row>
    <row r="48" spans="1:6">
      <c r="A48" t="s">
        <v>50</v>
      </c>
      <c r="B48" t="s">
        <v>51</v>
      </c>
      <c r="C48">
        <v>504</v>
      </c>
      <c r="D48" t="s">
        <v>52</v>
      </c>
      <c r="E48" s="14">
        <v>0</v>
      </c>
      <c r="F48" s="15">
        <f t="shared" si="0"/>
        <v>0</v>
      </c>
    </row>
    <row r="49" spans="1:6">
      <c r="A49" t="s">
        <v>53</v>
      </c>
      <c r="B49" t="s">
        <v>54</v>
      </c>
      <c r="C49">
        <v>4</v>
      </c>
      <c r="D49" t="s">
        <v>55</v>
      </c>
      <c r="E49" s="14">
        <v>0</v>
      </c>
      <c r="F49" s="15">
        <f t="shared" si="0"/>
        <v>0</v>
      </c>
    </row>
    <row r="50" spans="1:6">
      <c r="A50" t="s">
        <v>56</v>
      </c>
      <c r="B50" t="s">
        <v>57</v>
      </c>
      <c r="C50">
        <v>78</v>
      </c>
      <c r="D50" t="s">
        <v>45</v>
      </c>
      <c r="E50" s="14">
        <v>0</v>
      </c>
      <c r="F50" s="15">
        <f t="shared" si="0"/>
        <v>0</v>
      </c>
    </row>
    <row r="51" spans="1:6">
      <c r="A51" t="s">
        <v>58</v>
      </c>
      <c r="B51" t="s">
        <v>59</v>
      </c>
      <c r="C51">
        <v>4</v>
      </c>
      <c r="D51" t="s">
        <v>60</v>
      </c>
      <c r="E51" s="14">
        <v>0</v>
      </c>
      <c r="F51" s="15">
        <f t="shared" si="0"/>
        <v>0</v>
      </c>
    </row>
    <row r="52" spans="1:6">
      <c r="A52" t="s">
        <v>61</v>
      </c>
      <c r="B52" t="s">
        <v>62</v>
      </c>
      <c r="C52">
        <v>80</v>
      </c>
      <c r="D52" t="s">
        <v>52</v>
      </c>
      <c r="E52" s="14">
        <v>0</v>
      </c>
      <c r="F52" s="15">
        <f t="shared" si="0"/>
        <v>0</v>
      </c>
    </row>
    <row r="53" spans="1:6">
      <c r="A53" t="s">
        <v>63</v>
      </c>
      <c r="B53" t="s">
        <v>64</v>
      </c>
      <c r="C53">
        <v>490</v>
      </c>
      <c r="D53" t="s">
        <v>52</v>
      </c>
      <c r="E53" s="14">
        <v>0</v>
      </c>
      <c r="F53" s="15">
        <f t="shared" si="0"/>
        <v>0</v>
      </c>
    </row>
    <row r="54" spans="1:6">
      <c r="A54" t="s">
        <v>65</v>
      </c>
      <c r="B54" t="s">
        <v>66</v>
      </c>
      <c r="C54">
        <v>250</v>
      </c>
      <c r="D54" t="s">
        <v>55</v>
      </c>
      <c r="E54" s="14">
        <v>0</v>
      </c>
      <c r="F54" s="15">
        <f t="shared" si="0"/>
        <v>0</v>
      </c>
    </row>
    <row r="55" spans="1:6">
      <c r="A55" t="s">
        <v>67</v>
      </c>
      <c r="B55" t="s">
        <v>68</v>
      </c>
      <c r="C55">
        <v>25</v>
      </c>
      <c r="D55" t="s">
        <v>45</v>
      </c>
      <c r="E55" s="14">
        <v>0</v>
      </c>
      <c r="F55" s="15">
        <f t="shared" si="0"/>
        <v>0</v>
      </c>
    </row>
    <row r="56" spans="1:6">
      <c r="A56" t="s">
        <v>69</v>
      </c>
      <c r="B56" t="s">
        <v>70</v>
      </c>
      <c r="C56">
        <v>14</v>
      </c>
      <c r="D56" t="s">
        <v>45</v>
      </c>
      <c r="E56" s="14">
        <v>0</v>
      </c>
      <c r="F56" s="15">
        <f t="shared" si="0"/>
        <v>0</v>
      </c>
    </row>
    <row r="57" spans="1:6">
      <c r="A57" t="s">
        <v>71</v>
      </c>
      <c r="B57" t="s">
        <v>72</v>
      </c>
      <c r="C57">
        <v>481</v>
      </c>
      <c r="D57" t="s">
        <v>52</v>
      </c>
      <c r="E57" s="14">
        <v>0</v>
      </c>
      <c r="F57" s="15">
        <f t="shared" si="0"/>
        <v>0</v>
      </c>
    </row>
    <row r="58" spans="1:6">
      <c r="A58" t="s">
        <v>73</v>
      </c>
      <c r="B58" t="s">
        <v>74</v>
      </c>
      <c r="C58">
        <v>50</v>
      </c>
      <c r="D58" t="s">
        <v>45</v>
      </c>
      <c r="E58" s="14">
        <v>0</v>
      </c>
      <c r="F58" s="15">
        <f t="shared" si="0"/>
        <v>0</v>
      </c>
    </row>
    <row r="59" spans="1:6">
      <c r="A59" t="s">
        <v>75</v>
      </c>
      <c r="B59" t="s">
        <v>76</v>
      </c>
      <c r="C59">
        <v>15</v>
      </c>
      <c r="D59" t="s">
        <v>45</v>
      </c>
      <c r="E59" s="14">
        <v>0</v>
      </c>
      <c r="F59" s="15">
        <f t="shared" si="0"/>
        <v>0</v>
      </c>
    </row>
    <row r="60" spans="1:6">
      <c r="A60" t="s">
        <v>77</v>
      </c>
      <c r="B60" t="s">
        <v>78</v>
      </c>
      <c r="C60">
        <v>14</v>
      </c>
      <c r="D60" t="s">
        <v>45</v>
      </c>
      <c r="E60" s="14">
        <v>0</v>
      </c>
      <c r="F60" s="15">
        <f t="shared" si="0"/>
        <v>0</v>
      </c>
    </row>
    <row r="61" spans="1:6">
      <c r="A61" t="s">
        <v>79</v>
      </c>
      <c r="B61" t="s">
        <v>80</v>
      </c>
      <c r="C61">
        <v>76</v>
      </c>
      <c r="D61" t="s">
        <v>45</v>
      </c>
      <c r="E61" s="14">
        <v>0</v>
      </c>
      <c r="F61" s="15">
        <f t="shared" si="0"/>
        <v>0</v>
      </c>
    </row>
    <row r="62" spans="1:6">
      <c r="A62" t="s">
        <v>81</v>
      </c>
      <c r="B62" t="s">
        <v>82</v>
      </c>
      <c r="C62">
        <v>40</v>
      </c>
      <c r="D62" t="s">
        <v>52</v>
      </c>
      <c r="E62" s="14">
        <v>0</v>
      </c>
      <c r="F62" s="15">
        <f t="shared" si="0"/>
        <v>0</v>
      </c>
    </row>
    <row r="63" spans="1:6">
      <c r="A63" t="s">
        <v>83</v>
      </c>
      <c r="B63" t="s">
        <v>84</v>
      </c>
      <c r="C63">
        <v>490</v>
      </c>
      <c r="D63" t="s">
        <v>52</v>
      </c>
      <c r="E63" s="14">
        <v>0</v>
      </c>
      <c r="F63" s="15">
        <f t="shared" si="0"/>
        <v>0</v>
      </c>
    </row>
    <row r="64" spans="1:6">
      <c r="A64" t="s">
        <v>85</v>
      </c>
      <c r="B64" t="s">
        <v>86</v>
      </c>
      <c r="C64">
        <v>20</v>
      </c>
      <c r="D64" t="s">
        <v>45</v>
      </c>
      <c r="E64" s="14">
        <v>0</v>
      </c>
      <c r="F64" s="15">
        <f t="shared" si="0"/>
        <v>0</v>
      </c>
    </row>
    <row r="65" spans="1:6">
      <c r="A65" t="s">
        <v>87</v>
      </c>
      <c r="B65" t="s">
        <v>88</v>
      </c>
      <c r="C65">
        <v>3</v>
      </c>
      <c r="D65" t="s">
        <v>60</v>
      </c>
      <c r="E65" s="14">
        <v>0</v>
      </c>
      <c r="F65" s="15">
        <f t="shared" si="0"/>
        <v>0</v>
      </c>
    </row>
    <row r="66" spans="1:6">
      <c r="A66" t="s">
        <v>89</v>
      </c>
      <c r="B66" t="s">
        <v>90</v>
      </c>
      <c r="C66">
        <v>3</v>
      </c>
      <c r="D66" t="s">
        <v>52</v>
      </c>
      <c r="E66" s="14">
        <v>0</v>
      </c>
      <c r="F66" s="15">
        <f t="shared" si="0"/>
        <v>0</v>
      </c>
    </row>
    <row r="67" spans="1:6">
      <c r="A67" t="s">
        <v>91</v>
      </c>
      <c r="B67" t="s">
        <v>92</v>
      </c>
      <c r="C67">
        <v>30</v>
      </c>
      <c r="D67" t="s">
        <v>52</v>
      </c>
      <c r="E67" s="14">
        <v>0</v>
      </c>
      <c r="F67" s="15">
        <f t="shared" si="0"/>
        <v>0</v>
      </c>
    </row>
    <row r="68" spans="1:6" ht="15.75">
      <c r="E68" s="20" t="s">
        <v>93</v>
      </c>
      <c r="F68" s="5">
        <f>SUM(F45:F67)</f>
        <v>0</v>
      </c>
    </row>
    <row r="69" spans="1:6" ht="15.75">
      <c r="E69" s="20" t="s">
        <v>94</v>
      </c>
      <c r="F69" s="5">
        <f>F68</f>
        <v>0</v>
      </c>
    </row>
    <row r="70" spans="1:6" ht="18.75">
      <c r="A70" s="12" t="s">
        <v>10</v>
      </c>
    </row>
    <row r="71" spans="1:6" ht="15.75">
      <c r="A71" t="s">
        <v>95</v>
      </c>
      <c r="B71" s="13" t="s">
        <v>96</v>
      </c>
    </row>
    <row r="72" spans="1:6">
      <c r="A72" t="s">
        <v>97</v>
      </c>
      <c r="B72" t="s">
        <v>98</v>
      </c>
      <c r="C72">
        <v>32</v>
      </c>
      <c r="D72" t="s">
        <v>60</v>
      </c>
      <c r="E72" s="14">
        <v>0</v>
      </c>
      <c r="F72" s="15">
        <f t="shared" ref="F72:F83" si="1">C72*E72</f>
        <v>0</v>
      </c>
    </row>
    <row r="73" spans="1:6">
      <c r="A73" t="s">
        <v>99</v>
      </c>
      <c r="B73" t="s">
        <v>100</v>
      </c>
      <c r="C73">
        <v>130</v>
      </c>
      <c r="D73" t="s">
        <v>45</v>
      </c>
      <c r="E73" s="14">
        <v>0</v>
      </c>
      <c r="F73" s="15">
        <f t="shared" si="1"/>
        <v>0</v>
      </c>
    </row>
    <row r="74" spans="1:6">
      <c r="A74" t="s">
        <v>101</v>
      </c>
      <c r="B74" t="s">
        <v>102</v>
      </c>
      <c r="C74">
        <v>20</v>
      </c>
      <c r="D74" t="s">
        <v>55</v>
      </c>
      <c r="E74" s="14">
        <v>0</v>
      </c>
      <c r="F74" s="15">
        <f t="shared" si="1"/>
        <v>0</v>
      </c>
    </row>
    <row r="75" spans="1:6">
      <c r="A75" t="s">
        <v>103</v>
      </c>
      <c r="B75" t="s">
        <v>104</v>
      </c>
      <c r="C75">
        <v>64</v>
      </c>
      <c r="D75" t="s">
        <v>60</v>
      </c>
      <c r="E75" s="14">
        <v>0</v>
      </c>
      <c r="F75" s="15">
        <f t="shared" si="1"/>
        <v>0</v>
      </c>
    </row>
    <row r="76" spans="1:6">
      <c r="A76" t="s">
        <v>105</v>
      </c>
      <c r="B76" t="s">
        <v>106</v>
      </c>
      <c r="C76">
        <v>15</v>
      </c>
      <c r="D76" t="s">
        <v>55</v>
      </c>
      <c r="E76" s="14">
        <v>0</v>
      </c>
      <c r="F76" s="15">
        <f t="shared" si="1"/>
        <v>0</v>
      </c>
    </row>
    <row r="77" spans="1:6">
      <c r="A77" t="s">
        <v>107</v>
      </c>
      <c r="B77" t="s">
        <v>108</v>
      </c>
      <c r="C77">
        <v>20</v>
      </c>
      <c r="D77" t="s">
        <v>55</v>
      </c>
      <c r="E77" s="14">
        <v>0</v>
      </c>
      <c r="F77" s="15">
        <f t="shared" si="1"/>
        <v>0</v>
      </c>
    </row>
    <row r="78" spans="1:6">
      <c r="A78" t="s">
        <v>109</v>
      </c>
      <c r="B78" t="s">
        <v>110</v>
      </c>
      <c r="C78">
        <v>20</v>
      </c>
      <c r="D78" t="s">
        <v>60</v>
      </c>
      <c r="E78" s="14">
        <v>0</v>
      </c>
      <c r="F78" s="15">
        <f t="shared" si="1"/>
        <v>0</v>
      </c>
    </row>
    <row r="79" spans="1:6">
      <c r="A79" t="s">
        <v>111</v>
      </c>
      <c r="B79" t="s">
        <v>112</v>
      </c>
      <c r="C79">
        <v>35</v>
      </c>
      <c r="D79" t="s">
        <v>55</v>
      </c>
      <c r="E79" s="14">
        <v>0</v>
      </c>
      <c r="F79" s="15">
        <f t="shared" si="1"/>
        <v>0</v>
      </c>
    </row>
    <row r="80" spans="1:6">
      <c r="A80" t="s">
        <v>113</v>
      </c>
      <c r="B80" t="s">
        <v>114</v>
      </c>
      <c r="C80">
        <v>10</v>
      </c>
      <c r="D80" t="s">
        <v>60</v>
      </c>
      <c r="E80" s="14">
        <v>0</v>
      </c>
      <c r="F80" s="15">
        <f t="shared" si="1"/>
        <v>0</v>
      </c>
    </row>
    <row r="81" spans="1:6">
      <c r="A81" t="s">
        <v>115</v>
      </c>
      <c r="B81" t="s">
        <v>116</v>
      </c>
      <c r="C81">
        <v>100</v>
      </c>
      <c r="D81" t="s">
        <v>45</v>
      </c>
      <c r="E81" s="14">
        <v>0</v>
      </c>
      <c r="F81" s="15">
        <f t="shared" si="1"/>
        <v>0</v>
      </c>
    </row>
    <row r="82" spans="1:6">
      <c r="A82" t="s">
        <v>117</v>
      </c>
      <c r="B82" t="s">
        <v>118</v>
      </c>
      <c r="C82">
        <v>104</v>
      </c>
      <c r="D82" t="s">
        <v>45</v>
      </c>
      <c r="E82" s="14">
        <v>0</v>
      </c>
      <c r="F82" s="15">
        <f t="shared" si="1"/>
        <v>0</v>
      </c>
    </row>
    <row r="83" spans="1:6">
      <c r="A83" t="s">
        <v>119</v>
      </c>
      <c r="B83" t="s">
        <v>114</v>
      </c>
      <c r="C83">
        <v>10</v>
      </c>
      <c r="D83" t="s">
        <v>60</v>
      </c>
      <c r="E83" s="14">
        <v>0</v>
      </c>
      <c r="F83" s="15">
        <f t="shared" si="1"/>
        <v>0</v>
      </c>
    </row>
    <row r="84" spans="1:6" ht="15.75">
      <c r="E84" s="20" t="s">
        <v>120</v>
      </c>
      <c r="F84" s="5">
        <f>SUM(F72:F83)</f>
        <v>0</v>
      </c>
    </row>
    <row r="85" spans="1:6" ht="15.75">
      <c r="E85" s="20" t="s">
        <v>121</v>
      </c>
      <c r="F85" s="5">
        <f>F84</f>
        <v>0</v>
      </c>
    </row>
    <row r="86" spans="1:6" ht="18.75">
      <c r="A86" s="12" t="s">
        <v>11</v>
      </c>
    </row>
    <row r="87" spans="1:6" ht="15.75">
      <c r="A87" t="s">
        <v>122</v>
      </c>
      <c r="B87" s="13" t="s">
        <v>123</v>
      </c>
    </row>
    <row r="88" spans="1:6">
      <c r="A88" t="s">
        <v>124</v>
      </c>
      <c r="B88" t="s">
        <v>125</v>
      </c>
      <c r="C88">
        <v>150</v>
      </c>
      <c r="D88" t="s">
        <v>52</v>
      </c>
      <c r="E88" s="14">
        <v>0</v>
      </c>
      <c r="F88" s="15">
        <f t="shared" ref="F88:F93" si="2">C88*E88</f>
        <v>0</v>
      </c>
    </row>
    <row r="89" spans="1:6">
      <c r="A89" t="s">
        <v>126</v>
      </c>
      <c r="B89" t="s">
        <v>127</v>
      </c>
      <c r="C89">
        <v>150</v>
      </c>
      <c r="D89" t="s">
        <v>52</v>
      </c>
      <c r="E89" s="14">
        <v>0</v>
      </c>
      <c r="F89" s="15">
        <f t="shared" si="2"/>
        <v>0</v>
      </c>
    </row>
    <row r="90" spans="1:6">
      <c r="A90" t="s">
        <v>128</v>
      </c>
      <c r="B90" t="s">
        <v>129</v>
      </c>
      <c r="C90">
        <v>35</v>
      </c>
      <c r="D90" t="s">
        <v>52</v>
      </c>
      <c r="E90" s="14">
        <v>0</v>
      </c>
      <c r="F90" s="15">
        <f t="shared" si="2"/>
        <v>0</v>
      </c>
    </row>
    <row r="91" spans="1:6">
      <c r="A91" t="s">
        <v>130</v>
      </c>
      <c r="B91" t="s">
        <v>131</v>
      </c>
      <c r="C91">
        <v>247</v>
      </c>
      <c r="D91" t="s">
        <v>52</v>
      </c>
      <c r="E91" s="14">
        <v>0</v>
      </c>
      <c r="F91" s="15">
        <f t="shared" si="2"/>
        <v>0</v>
      </c>
    </row>
    <row r="92" spans="1:6">
      <c r="A92" t="s">
        <v>132</v>
      </c>
      <c r="B92" t="s">
        <v>133</v>
      </c>
      <c r="C92">
        <v>150</v>
      </c>
      <c r="D92" t="s">
        <v>52</v>
      </c>
      <c r="E92" s="14">
        <v>0</v>
      </c>
      <c r="F92" s="15">
        <f t="shared" si="2"/>
        <v>0</v>
      </c>
    </row>
    <row r="93" spans="1:6">
      <c r="A93" t="s">
        <v>134</v>
      </c>
      <c r="B93" t="s">
        <v>135</v>
      </c>
      <c r="C93">
        <v>35</v>
      </c>
      <c r="D93" t="s">
        <v>52</v>
      </c>
      <c r="E93" s="14">
        <v>0</v>
      </c>
      <c r="F93" s="15">
        <f t="shared" si="2"/>
        <v>0</v>
      </c>
    </row>
    <row r="94" spans="1:6" ht="15.75">
      <c r="E94" s="20" t="s">
        <v>234</v>
      </c>
      <c r="F94" s="5">
        <f>SUM(F88:F93)</f>
        <v>0</v>
      </c>
    </row>
    <row r="95" spans="1:6" ht="15.75">
      <c r="A95" t="s">
        <v>136</v>
      </c>
      <c r="B95" s="13" t="s">
        <v>137</v>
      </c>
    </row>
    <row r="96" spans="1:6">
      <c r="A96" t="s">
        <v>138</v>
      </c>
      <c r="B96" t="s">
        <v>139</v>
      </c>
      <c r="C96">
        <v>299</v>
      </c>
      <c r="D96" t="s">
        <v>45</v>
      </c>
      <c r="E96" s="14">
        <v>0</v>
      </c>
      <c r="F96" s="15">
        <f>C96*E96</f>
        <v>0</v>
      </c>
    </row>
    <row r="97" spans="1:6">
      <c r="A97" t="s">
        <v>140</v>
      </c>
      <c r="B97" t="s">
        <v>141</v>
      </c>
      <c r="C97">
        <v>227</v>
      </c>
      <c r="D97" t="s">
        <v>45</v>
      </c>
      <c r="E97" s="14">
        <v>0</v>
      </c>
      <c r="F97" s="15">
        <f>C97*E97</f>
        <v>0</v>
      </c>
    </row>
    <row r="98" spans="1:6">
      <c r="A98" t="s">
        <v>142</v>
      </c>
      <c r="B98" t="s">
        <v>143</v>
      </c>
      <c r="C98">
        <v>72</v>
      </c>
      <c r="D98" t="s">
        <v>45</v>
      </c>
      <c r="E98" s="14">
        <v>0</v>
      </c>
      <c r="F98" s="15">
        <f>C98*E98</f>
        <v>0</v>
      </c>
    </row>
    <row r="99" spans="1:6">
      <c r="A99" t="s">
        <v>144</v>
      </c>
      <c r="B99" t="s">
        <v>145</v>
      </c>
      <c r="C99">
        <v>227</v>
      </c>
      <c r="D99" t="s">
        <v>45</v>
      </c>
      <c r="E99" s="14">
        <v>0</v>
      </c>
      <c r="F99" s="15">
        <f>C99*E99</f>
        <v>0</v>
      </c>
    </row>
    <row r="100" spans="1:6" ht="15.75">
      <c r="E100" s="20" t="s">
        <v>235</v>
      </c>
      <c r="F100" s="5">
        <f>SUM(F96:F99)</f>
        <v>0</v>
      </c>
    </row>
    <row r="101" spans="1:6" ht="15.75">
      <c r="A101" t="s">
        <v>146</v>
      </c>
      <c r="B101" s="13" t="s">
        <v>147</v>
      </c>
    </row>
    <row r="102" spans="1:6">
      <c r="A102" t="s">
        <v>148</v>
      </c>
      <c r="B102" t="s">
        <v>149</v>
      </c>
      <c r="C102">
        <v>750</v>
      </c>
      <c r="D102" t="s">
        <v>52</v>
      </c>
      <c r="E102" s="14">
        <v>0</v>
      </c>
      <c r="F102" s="15">
        <f>C102*E102</f>
        <v>0</v>
      </c>
    </row>
    <row r="103" spans="1:6">
      <c r="A103" t="s">
        <v>150</v>
      </c>
      <c r="B103" t="s">
        <v>151</v>
      </c>
      <c r="C103">
        <v>150</v>
      </c>
      <c r="D103" t="s">
        <v>52</v>
      </c>
      <c r="E103" s="14">
        <v>0</v>
      </c>
      <c r="F103" s="15">
        <f>C103*E103</f>
        <v>0</v>
      </c>
    </row>
    <row r="104" spans="1:6">
      <c r="A104" t="s">
        <v>152</v>
      </c>
      <c r="B104" t="s">
        <v>153</v>
      </c>
      <c r="C104">
        <v>423</v>
      </c>
      <c r="D104" t="s">
        <v>45</v>
      </c>
      <c r="E104" s="14">
        <v>0</v>
      </c>
      <c r="F104" s="15">
        <f>C104*E104</f>
        <v>0</v>
      </c>
    </row>
    <row r="105" spans="1:6">
      <c r="A105" t="s">
        <v>154</v>
      </c>
      <c r="B105" t="s">
        <v>155</v>
      </c>
      <c r="C105">
        <v>75</v>
      </c>
      <c r="D105" t="s">
        <v>60</v>
      </c>
      <c r="E105" s="14">
        <v>0</v>
      </c>
      <c r="F105" s="15">
        <f>C105*E105</f>
        <v>0</v>
      </c>
    </row>
    <row r="106" spans="1:6" ht="15.75">
      <c r="E106" s="20" t="s">
        <v>236</v>
      </c>
      <c r="F106" s="5">
        <f>SUM(F102:F105)</f>
        <v>0</v>
      </c>
    </row>
    <row r="107" spans="1:6" ht="15.75">
      <c r="A107" t="s">
        <v>156</v>
      </c>
      <c r="B107" s="13" t="s">
        <v>157</v>
      </c>
    </row>
    <row r="108" spans="1:6">
      <c r="A108" t="s">
        <v>158</v>
      </c>
      <c r="B108" t="s">
        <v>159</v>
      </c>
      <c r="C108">
        <v>1</v>
      </c>
      <c r="D108" t="s">
        <v>55</v>
      </c>
      <c r="E108" s="14">
        <v>0</v>
      </c>
      <c r="F108" s="15">
        <f>C108*E108</f>
        <v>0</v>
      </c>
    </row>
    <row r="109" spans="1:6" ht="15.75">
      <c r="E109" s="20" t="s">
        <v>160</v>
      </c>
      <c r="F109" s="5">
        <f>SUM(F108)</f>
        <v>0</v>
      </c>
    </row>
    <row r="110" spans="1:6" ht="15.75">
      <c r="A110" t="s">
        <v>161</v>
      </c>
      <c r="B110" s="13" t="s">
        <v>162</v>
      </c>
    </row>
    <row r="111" spans="1:6">
      <c r="A111" t="s">
        <v>163</v>
      </c>
      <c r="B111" t="s">
        <v>164</v>
      </c>
      <c r="C111">
        <v>247</v>
      </c>
      <c r="D111" t="s">
        <v>52</v>
      </c>
      <c r="E111" s="14">
        <v>0</v>
      </c>
      <c r="F111" s="15">
        <f>C111*E111</f>
        <v>0</v>
      </c>
    </row>
    <row r="112" spans="1:6">
      <c r="A112" t="s">
        <v>165</v>
      </c>
      <c r="B112" t="s">
        <v>166</v>
      </c>
      <c r="C112">
        <v>247</v>
      </c>
      <c r="D112" t="s">
        <v>52</v>
      </c>
      <c r="E112" s="14">
        <v>0</v>
      </c>
      <c r="F112" s="15">
        <f>C112*E112</f>
        <v>0</v>
      </c>
    </row>
    <row r="113" spans="1:6" ht="15.75">
      <c r="E113" s="20" t="s">
        <v>167</v>
      </c>
      <c r="F113" s="5">
        <f>SUM(F111:F112)</f>
        <v>0</v>
      </c>
    </row>
    <row r="114" spans="1:6" ht="15.75">
      <c r="E114" s="20" t="s">
        <v>168</v>
      </c>
      <c r="F114" s="5">
        <f>F94+F100+F106+F109+F113</f>
        <v>0</v>
      </c>
    </row>
    <row r="115" spans="1:6" ht="18.75">
      <c r="A115" s="12" t="s">
        <v>12</v>
      </c>
    </row>
    <row r="116" spans="1:6" ht="15.75">
      <c r="A116" t="s">
        <v>169</v>
      </c>
      <c r="B116" s="13" t="s">
        <v>170</v>
      </c>
    </row>
    <row r="117" spans="1:6">
      <c r="A117" t="s">
        <v>171</v>
      </c>
      <c r="B117" t="s">
        <v>172</v>
      </c>
      <c r="C117">
        <v>18</v>
      </c>
      <c r="D117" t="s">
        <v>52</v>
      </c>
      <c r="E117" s="14">
        <v>0</v>
      </c>
      <c r="F117" s="15">
        <f t="shared" ref="F117:F122" si="3">C117*E117</f>
        <v>0</v>
      </c>
    </row>
    <row r="118" spans="1:6">
      <c r="A118" t="s">
        <v>173</v>
      </c>
      <c r="B118" t="s">
        <v>174</v>
      </c>
      <c r="C118">
        <v>18</v>
      </c>
      <c r="D118" t="s">
        <v>52</v>
      </c>
      <c r="E118" s="14">
        <v>0</v>
      </c>
      <c r="F118" s="15">
        <f t="shared" si="3"/>
        <v>0</v>
      </c>
    </row>
    <row r="119" spans="1:6">
      <c r="A119" t="s">
        <v>175</v>
      </c>
      <c r="B119" t="s">
        <v>176</v>
      </c>
      <c r="C119">
        <v>70</v>
      </c>
      <c r="D119" t="s">
        <v>45</v>
      </c>
      <c r="E119" s="14">
        <v>0</v>
      </c>
      <c r="F119" s="15">
        <f t="shared" si="3"/>
        <v>0</v>
      </c>
    </row>
    <row r="120" spans="1:6">
      <c r="A120" t="s">
        <v>177</v>
      </c>
      <c r="B120" t="s">
        <v>178</v>
      </c>
      <c r="C120">
        <v>65</v>
      </c>
      <c r="D120" t="s">
        <v>45</v>
      </c>
      <c r="E120" s="14">
        <v>0</v>
      </c>
      <c r="F120" s="15">
        <f t="shared" si="3"/>
        <v>0</v>
      </c>
    </row>
    <row r="121" spans="1:6">
      <c r="A121" t="s">
        <v>179</v>
      </c>
      <c r="B121" t="s">
        <v>180</v>
      </c>
      <c r="C121">
        <v>234</v>
      </c>
      <c r="D121" t="s">
        <v>45</v>
      </c>
      <c r="E121" s="14">
        <v>0</v>
      </c>
      <c r="F121" s="15">
        <f t="shared" si="3"/>
        <v>0</v>
      </c>
    </row>
    <row r="122" spans="1:6">
      <c r="A122" t="s">
        <v>181</v>
      </c>
      <c r="B122" t="s">
        <v>182</v>
      </c>
      <c r="C122">
        <v>250</v>
      </c>
      <c r="D122" t="s">
        <v>60</v>
      </c>
      <c r="E122" s="14">
        <v>0</v>
      </c>
      <c r="F122" s="15">
        <f t="shared" si="3"/>
        <v>0</v>
      </c>
    </row>
    <row r="123" spans="1:6" ht="15.75">
      <c r="E123" s="20" t="s">
        <v>183</v>
      </c>
      <c r="F123" s="5">
        <f>SUM(F117:F122)</f>
        <v>0</v>
      </c>
    </row>
    <row r="124" spans="1:6" ht="15.75">
      <c r="A124" t="s">
        <v>184</v>
      </c>
      <c r="B124" s="13" t="s">
        <v>185</v>
      </c>
    </row>
    <row r="125" spans="1:6">
      <c r="A125" t="s">
        <v>186</v>
      </c>
      <c r="B125" t="s">
        <v>187</v>
      </c>
      <c r="C125">
        <v>76</v>
      </c>
      <c r="D125" t="s">
        <v>45</v>
      </c>
      <c r="E125" s="14">
        <v>0</v>
      </c>
      <c r="F125" s="15">
        <f>C125*E125</f>
        <v>0</v>
      </c>
    </row>
    <row r="126" spans="1:6" ht="15.75">
      <c r="E126" s="20" t="s">
        <v>188</v>
      </c>
      <c r="F126" s="5">
        <f>SUM(F125)</f>
        <v>0</v>
      </c>
    </row>
    <row r="127" spans="1:6" ht="15.75">
      <c r="A127" t="s">
        <v>189</v>
      </c>
      <c r="B127" s="13" t="s">
        <v>190</v>
      </c>
    </row>
    <row r="128" spans="1:6">
      <c r="A128" t="s">
        <v>191</v>
      </c>
      <c r="B128" t="s">
        <v>192</v>
      </c>
      <c r="C128">
        <v>385</v>
      </c>
      <c r="D128" t="s">
        <v>52</v>
      </c>
      <c r="E128" s="14">
        <v>0</v>
      </c>
      <c r="F128" s="15">
        <f t="shared" ref="F128:F133" si="4">C128*E128</f>
        <v>0</v>
      </c>
    </row>
    <row r="129" spans="1:6">
      <c r="A129" t="s">
        <v>193</v>
      </c>
      <c r="B129" t="s">
        <v>194</v>
      </c>
      <c r="C129">
        <v>18</v>
      </c>
      <c r="D129" t="s">
        <v>52</v>
      </c>
      <c r="E129" s="14">
        <v>0</v>
      </c>
      <c r="F129" s="15">
        <f t="shared" si="4"/>
        <v>0</v>
      </c>
    </row>
    <row r="130" spans="1:6">
      <c r="A130" t="s">
        <v>195</v>
      </c>
      <c r="B130" t="s">
        <v>196</v>
      </c>
      <c r="C130">
        <v>77</v>
      </c>
      <c r="D130" t="s">
        <v>45</v>
      </c>
      <c r="E130" s="14">
        <v>0</v>
      </c>
      <c r="F130" s="15">
        <f t="shared" si="4"/>
        <v>0</v>
      </c>
    </row>
    <row r="131" spans="1:6">
      <c r="A131" t="s">
        <v>197</v>
      </c>
      <c r="B131" t="s">
        <v>198</v>
      </c>
      <c r="C131">
        <v>423</v>
      </c>
      <c r="D131" t="s">
        <v>45</v>
      </c>
      <c r="E131" s="14">
        <v>0</v>
      </c>
      <c r="F131" s="15">
        <f t="shared" si="4"/>
        <v>0</v>
      </c>
    </row>
    <row r="132" spans="1:6">
      <c r="A132" t="s">
        <v>199</v>
      </c>
      <c r="B132" t="s">
        <v>200</v>
      </c>
      <c r="C132">
        <v>74</v>
      </c>
      <c r="D132" t="s">
        <v>60</v>
      </c>
      <c r="E132" s="14">
        <v>0</v>
      </c>
      <c r="F132" s="15">
        <f t="shared" si="4"/>
        <v>0</v>
      </c>
    </row>
    <row r="133" spans="1:6">
      <c r="A133" t="s">
        <v>201</v>
      </c>
      <c r="B133" t="s">
        <v>202</v>
      </c>
      <c r="C133">
        <v>1</v>
      </c>
      <c r="D133" t="s">
        <v>60</v>
      </c>
      <c r="E133" s="14">
        <v>0</v>
      </c>
      <c r="F133" s="15">
        <f t="shared" si="4"/>
        <v>0</v>
      </c>
    </row>
    <row r="134" spans="1:6" ht="15.75">
      <c r="E134" s="20" t="s">
        <v>237</v>
      </c>
      <c r="F134" s="5">
        <f>SUM(F128:F133)</f>
        <v>0</v>
      </c>
    </row>
    <row r="135" spans="1:6" ht="15.75">
      <c r="A135" t="s">
        <v>203</v>
      </c>
      <c r="B135" s="13" t="s">
        <v>204</v>
      </c>
    </row>
    <row r="136" spans="1:6">
      <c r="A136" t="s">
        <v>205</v>
      </c>
      <c r="B136" t="s">
        <v>206</v>
      </c>
      <c r="C136">
        <v>52</v>
      </c>
      <c r="D136" t="s">
        <v>60</v>
      </c>
      <c r="E136" s="14">
        <v>0</v>
      </c>
      <c r="F136" s="15">
        <f t="shared" ref="F136:F142" si="5">C136*E136</f>
        <v>0</v>
      </c>
    </row>
    <row r="137" spans="1:6">
      <c r="A137" t="s">
        <v>207</v>
      </c>
      <c r="B137" t="s">
        <v>208</v>
      </c>
      <c r="C137">
        <v>3</v>
      </c>
      <c r="D137" t="s">
        <v>55</v>
      </c>
      <c r="E137" s="14">
        <v>0</v>
      </c>
      <c r="F137" s="15">
        <f t="shared" si="5"/>
        <v>0</v>
      </c>
    </row>
    <row r="138" spans="1:6">
      <c r="A138" t="s">
        <v>209</v>
      </c>
      <c r="B138" t="s">
        <v>210</v>
      </c>
      <c r="C138">
        <v>87</v>
      </c>
      <c r="D138" t="s">
        <v>52</v>
      </c>
      <c r="E138" s="14">
        <v>0</v>
      </c>
      <c r="F138" s="15">
        <f t="shared" si="5"/>
        <v>0</v>
      </c>
    </row>
    <row r="139" spans="1:6">
      <c r="A139" t="s">
        <v>211</v>
      </c>
      <c r="B139" t="s">
        <v>212</v>
      </c>
      <c r="C139">
        <v>87</v>
      </c>
      <c r="D139" t="s">
        <v>52</v>
      </c>
      <c r="E139" s="14">
        <v>0</v>
      </c>
      <c r="F139" s="15">
        <f t="shared" si="5"/>
        <v>0</v>
      </c>
    </row>
    <row r="140" spans="1:6">
      <c r="A140" t="s">
        <v>213</v>
      </c>
      <c r="B140" t="s">
        <v>214</v>
      </c>
      <c r="C140">
        <v>300</v>
      </c>
      <c r="D140" t="s">
        <v>45</v>
      </c>
      <c r="E140" s="14">
        <v>0</v>
      </c>
      <c r="F140" s="15">
        <f t="shared" si="5"/>
        <v>0</v>
      </c>
    </row>
    <row r="141" spans="1:6">
      <c r="A141" t="s">
        <v>215</v>
      </c>
      <c r="B141" t="s">
        <v>216</v>
      </c>
      <c r="C141">
        <v>10</v>
      </c>
      <c r="D141" t="s">
        <v>45</v>
      </c>
      <c r="E141" s="14">
        <v>0</v>
      </c>
      <c r="F141" s="15">
        <f t="shared" si="5"/>
        <v>0</v>
      </c>
    </row>
    <row r="142" spans="1:6">
      <c r="A142" t="s">
        <v>217</v>
      </c>
      <c r="B142" t="s">
        <v>218</v>
      </c>
      <c r="C142">
        <v>420</v>
      </c>
      <c r="D142" t="s">
        <v>60</v>
      </c>
      <c r="E142" s="14">
        <v>0</v>
      </c>
      <c r="F142" s="15">
        <f t="shared" si="5"/>
        <v>0</v>
      </c>
    </row>
    <row r="143" spans="1:6" ht="15.75">
      <c r="E143" s="20" t="s">
        <v>219</v>
      </c>
      <c r="F143" s="5">
        <f>SUM(F136:F142)</f>
        <v>0</v>
      </c>
    </row>
    <row r="144" spans="1:6" ht="15.75">
      <c r="E144" s="20" t="s">
        <v>220</v>
      </c>
      <c r="F144" s="5">
        <f>F123+F126+F134+F143</f>
        <v>0</v>
      </c>
    </row>
    <row r="145" spans="1:6" ht="18.75">
      <c r="A145" s="12" t="s">
        <v>229</v>
      </c>
    </row>
    <row r="146" spans="1:6" ht="15.75">
      <c r="A146" t="s">
        <v>221</v>
      </c>
      <c r="B146" s="13" t="s">
        <v>230</v>
      </c>
    </row>
    <row r="147" spans="1:6">
      <c r="A147" t="s">
        <v>222</v>
      </c>
      <c r="B147" t="s">
        <v>223</v>
      </c>
      <c r="C147">
        <v>400</v>
      </c>
      <c r="D147" t="s">
        <v>224</v>
      </c>
      <c r="E147" s="14">
        <v>0</v>
      </c>
      <c r="F147" s="15">
        <f>C147*E147</f>
        <v>0</v>
      </c>
    </row>
    <row r="148" spans="1:6">
      <c r="A148" t="s">
        <v>225</v>
      </c>
      <c r="B148" t="s">
        <v>226</v>
      </c>
      <c r="C148">
        <v>450</v>
      </c>
      <c r="D148" t="s">
        <v>224</v>
      </c>
      <c r="E148" s="14">
        <v>0</v>
      </c>
      <c r="F148" s="15">
        <f>C148*E148</f>
        <v>0</v>
      </c>
    </row>
    <row r="149" spans="1:6">
      <c r="A149" t="s">
        <v>227</v>
      </c>
      <c r="B149" t="s">
        <v>228</v>
      </c>
      <c r="C149">
        <v>210</v>
      </c>
      <c r="D149" t="s">
        <v>224</v>
      </c>
      <c r="E149" s="14">
        <v>0</v>
      </c>
      <c r="F149" s="15">
        <f>C149*E149</f>
        <v>0</v>
      </c>
    </row>
    <row r="150" spans="1:6" ht="15.75">
      <c r="E150" s="20" t="s">
        <v>231</v>
      </c>
      <c r="F150" s="5">
        <f>SUM(F147:F149)</f>
        <v>0</v>
      </c>
    </row>
    <row r="151" spans="1:6" ht="15.75">
      <c r="E151" s="20" t="s">
        <v>231</v>
      </c>
      <c r="F151" s="5">
        <f>F150</f>
        <v>0</v>
      </c>
    </row>
    <row r="153" spans="1:6" ht="15.75">
      <c r="E153" s="21" t="s">
        <v>238</v>
      </c>
      <c r="F153" s="30">
        <f>F38+F41+F68+F84+F94+F100+F106+F109+F113+F123+F126+F134+F143+F150</f>
        <v>0</v>
      </c>
    </row>
    <row r="154" spans="1:6">
      <c r="B154" t="s">
        <v>239</v>
      </c>
    </row>
    <row r="155" spans="1:6">
      <c r="A155" s="23"/>
    </row>
  </sheetData>
  <pageMargins left="0.7" right="0.7" top="0.75" bottom="0.75" header="0.3" footer="0.3"/>
  <pageSetup paperSize="9" orientation="landscape" r:id="rId1"/>
  <rowBreaks count="1" manualBreakCount="1">
    <brk id="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Tilboðsskrá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Samúel Stefánsson</dc:creator>
  <cp:lastModifiedBy>Samúel Stefánsson</cp:lastModifiedBy>
  <dcterms:created xsi:type="dcterms:W3CDTF">2019-06-03T11:25:22Z</dcterms:created>
  <dcterms:modified xsi:type="dcterms:W3CDTF">2019-06-05T10:55:56Z</dcterms:modified>
</cp:coreProperties>
</file>